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Siaty praca socjalna\Praca socjalna od 2019-2020 - dokumentacja kierunku\"/>
    </mc:Choice>
  </mc:AlternateContent>
  <bookViews>
    <workbookView xWindow="0" yWindow="0" windowWidth="19200" windowHeight="7050"/>
  </bookViews>
  <sheets>
    <sheet name="Praca socjalna II stopnia NST" sheetId="4" r:id="rId1"/>
  </sheets>
  <definedNames>
    <definedName name="_xlnm.Print_Area" localSheetId="0">'Praca socjalna II stopnia NST'!$A$1:$X$105</definedName>
  </definedNames>
  <calcPr calcId="162913"/>
</workbook>
</file>

<file path=xl/calcChain.xml><?xml version="1.0" encoding="utf-8"?>
<calcChain xmlns="http://schemas.openxmlformats.org/spreadsheetml/2006/main">
  <c r="L43" i="4" l="1"/>
  <c r="F99" i="4" l="1"/>
  <c r="O95" i="4"/>
  <c r="V33" i="4" l="1"/>
  <c r="U33" i="4"/>
  <c r="S33" i="4"/>
  <c r="R33" i="4"/>
  <c r="O33" i="4"/>
  <c r="O94" i="4" s="1"/>
  <c r="J33" i="4"/>
  <c r="H33" i="4"/>
  <c r="G33" i="4"/>
  <c r="F33" i="4"/>
  <c r="W27" i="4"/>
  <c r="T27" i="4"/>
  <c r="Q27" i="4"/>
  <c r="N27" i="4"/>
  <c r="K27" i="4"/>
  <c r="K42" i="4" s="1"/>
  <c r="G27" i="4"/>
  <c r="F27" i="4"/>
  <c r="V18" i="4"/>
  <c r="S18" i="4"/>
  <c r="P18" i="4"/>
  <c r="O18" i="4"/>
  <c r="L18" i="4"/>
  <c r="J18" i="4"/>
  <c r="H18" i="4"/>
  <c r="G18" i="4"/>
  <c r="F18" i="4"/>
  <c r="M8" i="4"/>
  <c r="L8" i="4"/>
  <c r="L42" i="4" s="1"/>
  <c r="J8" i="4"/>
  <c r="J42" i="4" s="1"/>
  <c r="H8" i="4"/>
  <c r="G8" i="4"/>
  <c r="F8" i="4"/>
  <c r="G43" i="4" l="1"/>
  <c r="F42" i="4"/>
  <c r="U42" i="4"/>
  <c r="U92" i="4" s="1"/>
  <c r="J92" i="4"/>
  <c r="O42" i="4"/>
  <c r="O92" i="4" s="1"/>
  <c r="O96" i="4" s="1"/>
  <c r="L92" i="4"/>
  <c r="L96" i="4" s="1"/>
  <c r="H42" i="4"/>
  <c r="H92" i="4" s="1"/>
  <c r="G44" i="4"/>
  <c r="R42" i="4"/>
  <c r="J89" i="4"/>
  <c r="R92" i="4" l="1"/>
  <c r="R43" i="4"/>
  <c r="O43" i="4"/>
  <c r="O93" i="4" s="1"/>
  <c r="O97" i="4" s="1"/>
  <c r="R93" i="4" l="1"/>
  <c r="U43" i="4"/>
  <c r="U93" i="4" l="1"/>
  <c r="U97" i="4"/>
  <c r="L93" i="4"/>
  <c r="L97" i="4" s="1"/>
  <c r="R58" i="4"/>
  <c r="U95" i="4" s="1"/>
  <c r="R89" i="4"/>
  <c r="R81" i="4"/>
  <c r="R73" i="4"/>
  <c r="R65" i="4"/>
  <c r="R57" i="4"/>
  <c r="R90" i="4"/>
  <c r="R95" i="4" s="1"/>
  <c r="R97" i="4" s="1"/>
  <c r="R82" i="4"/>
  <c r="R74" i="4"/>
  <c r="R66" i="4"/>
  <c r="G90" i="4"/>
  <c r="F89" i="4"/>
  <c r="G82" i="4"/>
  <c r="J81" i="4"/>
  <c r="F81" i="4"/>
  <c r="G74" i="4"/>
  <c r="J73" i="4"/>
  <c r="F73" i="4"/>
  <c r="G66" i="4"/>
  <c r="J65" i="4"/>
  <c r="F65" i="4"/>
  <c r="G58" i="4"/>
  <c r="G97" i="4" l="1"/>
  <c r="U96" i="4"/>
  <c r="R96" i="4"/>
  <c r="F94" i="4"/>
  <c r="F96" i="4"/>
  <c r="R94" i="4"/>
  <c r="U94" i="4"/>
  <c r="G95" i="4"/>
  <c r="F92" i="4"/>
  <c r="F57" i="4"/>
  <c r="F98" i="4" s="1"/>
  <c r="J57" i="4"/>
  <c r="G93" i="4" l="1"/>
</calcChain>
</file>

<file path=xl/sharedStrings.xml><?xml version="1.0" encoding="utf-8"?>
<sst xmlns="http://schemas.openxmlformats.org/spreadsheetml/2006/main" count="251" uniqueCount="156">
  <si>
    <t>Forma zaliczenia</t>
  </si>
  <si>
    <t>ECTS</t>
  </si>
  <si>
    <t>Forma zajęć</t>
  </si>
  <si>
    <t>W</t>
  </si>
  <si>
    <t>K</t>
  </si>
  <si>
    <t>Ćw</t>
  </si>
  <si>
    <t>S</t>
  </si>
  <si>
    <t>Sem. letni</t>
  </si>
  <si>
    <t>sem. I</t>
  </si>
  <si>
    <t>sem. II</t>
  </si>
  <si>
    <t>sem. III</t>
  </si>
  <si>
    <t>sem. IV</t>
  </si>
  <si>
    <t>Liczba godz.</t>
  </si>
  <si>
    <t>W/K</t>
  </si>
  <si>
    <t>E</t>
  </si>
  <si>
    <t>Zo</t>
  </si>
  <si>
    <t>Przedmioty dla kierunku</t>
  </si>
  <si>
    <t>Metody badań społecznych</t>
  </si>
  <si>
    <t>o1.1</t>
  </si>
  <si>
    <t>o1.3</t>
  </si>
  <si>
    <t>o1.4</t>
  </si>
  <si>
    <t>o1.5</t>
  </si>
  <si>
    <t>o2.1</t>
  </si>
  <si>
    <t>o2.2</t>
  </si>
  <si>
    <t>o2.3</t>
  </si>
  <si>
    <t>o2.4</t>
  </si>
  <si>
    <t>o2.5</t>
  </si>
  <si>
    <t>o2.7</t>
  </si>
  <si>
    <t>ow3</t>
  </si>
  <si>
    <t>Z</t>
  </si>
  <si>
    <t>Licza obowiązkowych egzaminów</t>
  </si>
  <si>
    <t>Liczba obowiązkowych egzaminów</t>
  </si>
  <si>
    <t>Filozoficzne źródła pracy socjalnej i polityki społecznej</t>
  </si>
  <si>
    <t>Współczesne dyskursy socjologiczne</t>
  </si>
  <si>
    <t>Współczesne nurty pedagogiki społecznej</t>
  </si>
  <si>
    <t>Etyczne dylematy pracy socjalnej</t>
  </si>
  <si>
    <t>Elementy psychologii społecznej, rozwojowej i klinicznej dla pracy socjalnej</t>
  </si>
  <si>
    <t>Problemy pracy socjalnej w świetle współczesnych dyskursów ekonomicznych i społecznych</t>
  </si>
  <si>
    <t>Prawne aspekty pracy socjalnej i systemu zabezpieczenia społecznego oraz prawa administracyjnego</t>
  </si>
  <si>
    <t>o1.6</t>
  </si>
  <si>
    <t>o1.7</t>
  </si>
  <si>
    <t>o1.8</t>
  </si>
  <si>
    <t>2Zo</t>
  </si>
  <si>
    <t>3Zo</t>
  </si>
  <si>
    <t>B:  Przedmioty kierunkowe: praca socjalna - aktualne pola profesji i praktyki badawczej</t>
  </si>
  <si>
    <t>Polityka społeczna a praca socjalna</t>
  </si>
  <si>
    <t>Współczesne teorie i modele pracy socjalnej</t>
  </si>
  <si>
    <t>Antropologia zmiany</t>
  </si>
  <si>
    <t>Międzygeneracyjna praca socjalna w środowisku lokalnym</t>
  </si>
  <si>
    <t>Praca socjalna w perspektywie międzynarodowej</t>
  </si>
  <si>
    <t>Superwizja w pracy socjalnej</t>
  </si>
  <si>
    <t>Praktyki wykluczania a efektywna komunikacja</t>
  </si>
  <si>
    <t>Problematyka i profilaktyka wypalenia zawodowego służb społecznych</t>
  </si>
  <si>
    <t>o 2</t>
  </si>
  <si>
    <t>o2.6</t>
  </si>
  <si>
    <t>o2.8</t>
  </si>
  <si>
    <t>C1.1</t>
  </si>
  <si>
    <t>C1.2</t>
  </si>
  <si>
    <t>C1.3</t>
  </si>
  <si>
    <t>C1.4</t>
  </si>
  <si>
    <t>5Zo</t>
  </si>
  <si>
    <t>o1.9</t>
  </si>
  <si>
    <t>E/Zo</t>
  </si>
  <si>
    <t>o1</t>
  </si>
  <si>
    <t>ow3.1</t>
  </si>
  <si>
    <t>ow3.3</t>
  </si>
  <si>
    <t>ow3.4</t>
  </si>
  <si>
    <t>2Z</t>
  </si>
  <si>
    <t>Rodzina w zmieniającym się dyskursie nauk społecznych</t>
  </si>
  <si>
    <t>Nowoczesne narzędzia w pracy asystenta rodziny</t>
  </si>
  <si>
    <t>Komunikacja interpersonalna i mediacje w pracy z rodziną</t>
  </si>
  <si>
    <t>Czas wolny jako narzędzie zmiany</t>
  </si>
  <si>
    <t>Zarządzanie projektami w pracy z rodziną</t>
  </si>
  <si>
    <t>Ja, animator społeczny</t>
  </si>
  <si>
    <t>Organizowanie społeczności lokalnej</t>
  </si>
  <si>
    <t>Rozwój lokalny jako cel organizowania społeczności lokalnej</t>
  </si>
  <si>
    <t>Innowacje w pracy organizatora społeczności lokalnej</t>
  </si>
  <si>
    <t>Zarządzanie projektami w pracy środowiskowej</t>
  </si>
  <si>
    <t>Problematyka senioralna w pracy socjalnej</t>
  </si>
  <si>
    <t>Jakość życia seniorów - wyzwania społeczno-pedagogiczne</t>
  </si>
  <si>
    <t>Psychologia starzenia się i przemijania</t>
  </si>
  <si>
    <t>Biografia jako metoda aktywizacji seniora</t>
  </si>
  <si>
    <t>Zarządzanie projektami w polityce senioralnej</t>
  </si>
  <si>
    <t>Praca socjalna i terapia na rzecz osób z uzależnieniem</t>
  </si>
  <si>
    <t>Funkcjonowanie rodziny z osobą z uzależnieniem</t>
  </si>
  <si>
    <t>Osoby z zaburzeniem psychicznym w środowisku lokalnym</t>
  </si>
  <si>
    <t>Polityka społeczna i wsparcie rodzin z osobą z zaburzeniem psychicznym</t>
  </si>
  <si>
    <t>Zarządzanie projektami w pracy na rzecz osób z zaburzeniem psychicznym i uzależnieniem</t>
  </si>
  <si>
    <t>Zarządzanie w systemie pomocy i integracji społecznej</t>
  </si>
  <si>
    <t>Nowatorskie zastosowania metody grupowej w pracy socjalnej</t>
  </si>
  <si>
    <t>Nowe trendy w pieczy zastępczej i procesie usamodzielniania</t>
  </si>
  <si>
    <t>Zarządzanie projektami w innowacjach społecznych</t>
  </si>
  <si>
    <t>sem. III lub IV</t>
  </si>
  <si>
    <t>C1.5</t>
  </si>
  <si>
    <t>C2.1</t>
  </si>
  <si>
    <t>C2.2</t>
  </si>
  <si>
    <t>C2.3</t>
  </si>
  <si>
    <t>C2.4</t>
  </si>
  <si>
    <t>C2.5</t>
  </si>
  <si>
    <t>C3.1</t>
  </si>
  <si>
    <t>C3.2</t>
  </si>
  <si>
    <t>C3.3</t>
  </si>
  <si>
    <t>C3.4</t>
  </si>
  <si>
    <t>C3.5</t>
  </si>
  <si>
    <t>C4.1</t>
  </si>
  <si>
    <t>C4.2</t>
  </si>
  <si>
    <t>C4.3</t>
  </si>
  <si>
    <t>C4.4</t>
  </si>
  <si>
    <t>C4.5</t>
  </si>
  <si>
    <t>C5.1</t>
  </si>
  <si>
    <t>C5.2</t>
  </si>
  <si>
    <t>C5.3</t>
  </si>
  <si>
    <t>C5.4</t>
  </si>
  <si>
    <t>C5.5</t>
  </si>
  <si>
    <r>
      <t xml:space="preserve">Kierunek: PRACA SOCJALNA - PLAN STUDIÓW OD ROKU AKADEMICKIEGO 2019-2020                                     </t>
    </r>
    <r>
      <rPr>
        <b/>
        <sz val="9"/>
        <color rgb="FFFF0000"/>
        <rFont val="Arial CE"/>
        <charset val="238"/>
      </rPr>
      <t xml:space="preserve"> </t>
    </r>
  </si>
  <si>
    <t xml:space="preserve">W przypadku liczby kandydatów przekraczającej liczbę miejsc przeznaczonych dla danego modułu fakultatywnego, kryterium wyboru stanowi średnia ocen ze wszystkich zaliczeń i egzaminów, uzyskana po I semestrze studiów.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</si>
  <si>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 umiejscowieniu danego modułu fakultatywnego w semestrze III lub IV decyduje Rada programowa kierunku (najpóźniej do dnia 30 kwietnia w semestrze drugim).</t>
  </si>
  <si>
    <t>W - wykłady, K - konwersatorium, Ćw - ćwiczenia, S - seminarium, o - zajęcia obowiązkowe, ow - zajęcia ograniczonego wyboru, w - zajęcia do wyboru</t>
  </si>
  <si>
    <t>Liczba godzin praktyk zawodowych</t>
  </si>
  <si>
    <t>Liczba punktów ECTS z zajęć z bezpośrednim udziałem nauczycieli</t>
  </si>
  <si>
    <t>NIESTACJONARNE STUDIA II STOPNIA, profil OGÓLNOAKADEMICKI</t>
  </si>
  <si>
    <t>Innowacje: ekonomia społeczna</t>
  </si>
  <si>
    <t>Moduły fakultatywne do wyboru**</t>
  </si>
  <si>
    <t>Sem. zimowy</t>
  </si>
  <si>
    <t>rok I   2019/20</t>
  </si>
  <si>
    <t>rok II   2020/21</t>
  </si>
  <si>
    <t xml:space="preserve">  </t>
  </si>
  <si>
    <t>A: Przedmioty podstawowe: współczesne źródła i konteksty teoretyczne pracy socjalnej</t>
  </si>
  <si>
    <t>C: Seminarium magisterskie</t>
  </si>
  <si>
    <t>D: Język obcy</t>
  </si>
  <si>
    <t>E: Przedmioty do wyboru</t>
  </si>
  <si>
    <t>Fakultety</t>
  </si>
  <si>
    <t>Wykład na innym kierunku</t>
  </si>
  <si>
    <t>E,Zo</t>
  </si>
  <si>
    <t>E,5Zo</t>
  </si>
  <si>
    <t>Liczba punktów ECTS z przedmiotów do wyboru (E )</t>
  </si>
  <si>
    <t>* Student wybiera dwa moduły fakultatywne. Warunkiem realizacji danego modułu jest liczebność studentów zgodna z Zarządzeniem rektora UG.</t>
  </si>
  <si>
    <t xml:space="preserve">     Razem godzin zajęć dydaktycznych i praktyk</t>
  </si>
  <si>
    <t xml:space="preserve">     Razem punktów ECTS za zajęcia dydaktyczne i praktyki</t>
  </si>
  <si>
    <t xml:space="preserve">     Razem godzin zajęć dydaktycznych</t>
  </si>
  <si>
    <t>F: Wprowadzenie do praktyki pracy socjalnej</t>
  </si>
  <si>
    <t>G: Praktyka zawodowa</t>
  </si>
  <si>
    <t>H1: Asystentura rodzin w pracy socjalnej</t>
  </si>
  <si>
    <t>H2: Organizowanie społeczności lokalnej w pracy socjalnej</t>
  </si>
  <si>
    <t>H3: Praca socjalna z seniorami</t>
  </si>
  <si>
    <t>H4: Praca socjalna z osobami z uzależnieniem i zaburzeniami psychicznymi</t>
  </si>
  <si>
    <t>H5: Innowacje w organizacji i zarządzaniu w pomocy społecznej</t>
  </si>
  <si>
    <t>Liczba godzin z przedmiotów dla kierunku (A,B,C,D,E,F) i praktyk (G)</t>
  </si>
  <si>
    <t>Liczba punktów ECTS z przedmiotów obowiązkowych (A,B,C,D,F) i praktyk (G)</t>
  </si>
  <si>
    <t>Liczba punktów ECTS z przedmiotów obowiązkowych, do wyboru i praktyk (A,B,C,D,E,F,G)</t>
  </si>
  <si>
    <t>Liczba godzin z przedmiotów do wyboru i dla modułów fakultatywnych (E,H)</t>
  </si>
  <si>
    <t>Liczba punktów ECTS z przedmiotów do wyboru i dla modułów fakultatywnych (E,H)</t>
  </si>
  <si>
    <t>2E,7Zo</t>
  </si>
  <si>
    <t>Liczba godzin z przedmiotów dla modułu</t>
  </si>
  <si>
    <t>Liczba punktów z przedmiotów dla modułu</t>
  </si>
  <si>
    <t>Liczba godzin z przedmiotów obowiązkowych, do wyboru i praktyk (A,B,C,D,E,F,G)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</si>
</sst>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 CE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7"/>
      <name val="Arial CE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sz val="8"/>
      <color theme="1"/>
      <name val="Arial"/>
      <family val="2"/>
      <charset val="238"/>
    </font>
    <font>
      <sz val="8"/>
      <color theme="1"/>
      <name val="Arial CE"/>
      <charset val="238"/>
    </font>
    <font>
      <b/>
      <sz val="8"/>
      <color theme="1"/>
      <name val="Arial CE"/>
      <charset val="238"/>
    </font>
    <font>
      <b/>
      <sz val="7"/>
      <color theme="1"/>
      <name val="Arial CE"/>
      <charset val="238"/>
    </font>
    <font>
      <b/>
      <sz val="8"/>
      <color theme="1"/>
      <name val="Arial"/>
      <family val="2"/>
      <charset val="238"/>
    </font>
    <font>
      <b/>
      <sz val="7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58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/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2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left"/>
    </xf>
    <xf numFmtId="0" fontId="1" fillId="0" borderId="30" xfId="0" applyFont="1" applyBorder="1" applyAlignment="1">
      <alignment horizontal="left" vertical="center"/>
    </xf>
    <xf numFmtId="0" fontId="1" fillId="0" borderId="30" xfId="0" applyFont="1" applyFill="1" applyBorder="1" applyAlignment="1"/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2" fillId="3" borderId="63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1" fontId="2" fillId="0" borderId="52" xfId="0" applyNumberFormat="1" applyFont="1" applyFill="1" applyBorder="1" applyAlignment="1">
      <alignment horizontal="center" vertical="center" wrapText="1"/>
    </xf>
    <xf numFmtId="1" fontId="2" fillId="0" borderId="67" xfId="0" applyNumberFormat="1" applyFont="1" applyFill="1" applyBorder="1" applyAlignment="1">
      <alignment horizontal="center" vertical="center" wrapText="1"/>
    </xf>
    <xf numFmtId="1" fontId="2" fillId="0" borderId="70" xfId="0" applyNumberFormat="1" applyFont="1" applyFill="1" applyBorder="1" applyAlignment="1">
      <alignment horizontal="center" vertical="center" wrapText="1"/>
    </xf>
    <xf numFmtId="1" fontId="2" fillId="0" borderId="63" xfId="0" applyNumberFormat="1" applyFont="1" applyFill="1" applyBorder="1" applyAlignment="1">
      <alignment horizontal="center" vertical="center" wrapText="1"/>
    </xf>
    <xf numFmtId="0" fontId="4" fillId="3" borderId="72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wrapText="1"/>
    </xf>
    <xf numFmtId="0" fontId="3" fillId="0" borderId="25" xfId="0" applyFont="1" applyBorder="1" applyAlignment="1">
      <alignment horizontal="left" vertical="center" wrapText="1"/>
    </xf>
    <xf numFmtId="0" fontId="2" fillId="2" borderId="32" xfId="0" applyFont="1" applyFill="1" applyBorder="1" applyAlignment="1">
      <alignment vertical="center" wrapText="1"/>
    </xf>
    <xf numFmtId="0" fontId="3" fillId="0" borderId="47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1" fillId="0" borderId="62" xfId="0" applyFont="1" applyBorder="1" applyAlignment="1">
      <alignment horizontal="center" vertical="center"/>
    </xf>
    <xf numFmtId="0" fontId="1" fillId="0" borderId="62" xfId="0" applyFont="1" applyBorder="1"/>
    <xf numFmtId="0" fontId="1" fillId="0" borderId="62" xfId="0" applyFont="1" applyBorder="1" applyAlignment="1">
      <alignment vertical="center"/>
    </xf>
    <xf numFmtId="0" fontId="4" fillId="0" borderId="62" xfId="0" applyFont="1" applyBorder="1"/>
    <xf numFmtId="0" fontId="1" fillId="0" borderId="62" xfId="0" applyFont="1" applyFill="1" applyBorder="1"/>
    <xf numFmtId="0" fontId="4" fillId="0" borderId="62" xfId="0" applyFont="1" applyFill="1" applyBorder="1"/>
    <xf numFmtId="0" fontId="1" fillId="0" borderId="67" xfId="0" applyFont="1" applyFill="1" applyBorder="1"/>
    <xf numFmtId="0" fontId="1" fillId="0" borderId="70" xfId="0" applyFont="1" applyFill="1" applyBorder="1"/>
    <xf numFmtId="0" fontId="1" fillId="0" borderId="71" xfId="0" applyFont="1" applyFill="1" applyBorder="1"/>
    <xf numFmtId="0" fontId="1" fillId="0" borderId="63" xfId="0" applyFont="1" applyFill="1" applyBorder="1"/>
    <xf numFmtId="0" fontId="1" fillId="0" borderId="65" xfId="0" applyFont="1" applyFill="1" applyBorder="1"/>
    <xf numFmtId="0" fontId="1" fillId="0" borderId="66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1" fillId="0" borderId="70" xfId="0" applyFont="1" applyFill="1" applyBorder="1" applyAlignment="1">
      <alignment vertical="center"/>
    </xf>
    <xf numFmtId="0" fontId="1" fillId="0" borderId="71" xfId="0" applyFont="1" applyFill="1" applyBorder="1" applyAlignment="1">
      <alignment vertical="center"/>
    </xf>
    <xf numFmtId="0" fontId="1" fillId="0" borderId="7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/>
    <xf numFmtId="0" fontId="9" fillId="0" borderId="0" xfId="0" applyFont="1" applyFill="1"/>
    <xf numFmtId="0" fontId="9" fillId="0" borderId="0" xfId="0" applyFont="1" applyFill="1" applyBorder="1"/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72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left" vertical="center" wrapText="1"/>
    </xf>
    <xf numFmtId="0" fontId="10" fillId="5" borderId="27" xfId="0" applyFont="1" applyFill="1" applyBorder="1" applyAlignment="1">
      <alignment horizontal="center" vertical="top" textRotation="90" wrapTex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1" fillId="5" borderId="56" xfId="0" applyFont="1" applyFill="1" applyBorder="1" applyAlignment="1">
      <alignment horizontal="center" vertical="center" textRotation="90"/>
    </xf>
    <xf numFmtId="0" fontId="10" fillId="5" borderId="54" xfId="0" applyFont="1" applyFill="1" applyBorder="1" applyAlignment="1">
      <alignment horizontal="center" vertical="center" textRotation="90"/>
    </xf>
    <xf numFmtId="0" fontId="10" fillId="5" borderId="56" xfId="0" applyFont="1" applyFill="1" applyBorder="1" applyAlignment="1">
      <alignment horizontal="center" vertical="center"/>
    </xf>
    <xf numFmtId="0" fontId="10" fillId="5" borderId="55" xfId="0" applyFont="1" applyFill="1" applyBorder="1" applyAlignment="1">
      <alignment horizontal="center" vertical="center"/>
    </xf>
    <xf numFmtId="0" fontId="10" fillId="5" borderId="54" xfId="0" applyFont="1" applyFill="1" applyBorder="1" applyAlignment="1">
      <alignment horizontal="center" vertical="center"/>
    </xf>
    <xf numFmtId="0" fontId="10" fillId="5" borderId="73" xfId="0" applyFont="1" applyFill="1" applyBorder="1" applyAlignment="1">
      <alignment horizontal="center" vertical="center"/>
    </xf>
    <xf numFmtId="0" fontId="10" fillId="5" borderId="57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left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/>
    <xf numFmtId="0" fontId="8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6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9" fillId="0" borderId="36" xfId="0" applyFont="1" applyBorder="1" applyAlignment="1"/>
    <xf numFmtId="0" fontId="8" fillId="0" borderId="36" xfId="0" applyFont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/>
    <xf numFmtId="0" fontId="12" fillId="3" borderId="33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12" fillId="3" borderId="38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/>
    <xf numFmtId="0" fontId="8" fillId="3" borderId="38" xfId="0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left" vertical="center" wrapText="1"/>
    </xf>
    <xf numFmtId="0" fontId="10" fillId="5" borderId="32" xfId="0" applyFont="1" applyFill="1" applyBorder="1" applyAlignment="1">
      <alignment horizontal="center" vertical="top" textRotation="90" wrapText="1"/>
    </xf>
    <xf numFmtId="0" fontId="10" fillId="5" borderId="31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textRotation="90"/>
    </xf>
    <xf numFmtId="0" fontId="10" fillId="5" borderId="6" xfId="0" applyFont="1" applyFill="1" applyBorder="1" applyAlignment="1">
      <alignment horizontal="center" vertical="center" textRotation="90"/>
    </xf>
    <xf numFmtId="0" fontId="10" fillId="5" borderId="5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6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/>
    <xf numFmtId="0" fontId="8" fillId="5" borderId="2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67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left" vertical="center" wrapText="1"/>
    </xf>
    <xf numFmtId="0" fontId="8" fillId="4" borderId="27" xfId="0" applyFont="1" applyFill="1" applyBorder="1" applyAlignment="1">
      <alignment wrapText="1"/>
    </xf>
    <xf numFmtId="0" fontId="12" fillId="4" borderId="56" xfId="0" applyFont="1" applyFill="1" applyBorder="1" applyAlignment="1">
      <alignment horizontal="center" wrapText="1"/>
    </xf>
    <xf numFmtId="0" fontId="12" fillId="4" borderId="54" xfId="0" applyFont="1" applyFill="1" applyBorder="1" applyAlignment="1">
      <alignment horizontal="center" wrapText="1"/>
    </xf>
    <xf numFmtId="0" fontId="12" fillId="4" borderId="56" xfId="0" applyFont="1" applyFill="1" applyBorder="1" applyAlignment="1">
      <alignment horizontal="center" vertical="center" wrapText="1"/>
    </xf>
    <xf numFmtId="0" fontId="12" fillId="4" borderId="54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wrapText="1"/>
    </xf>
    <xf numFmtId="0" fontId="12" fillId="4" borderId="5" xfId="0" applyFont="1" applyFill="1" applyBorder="1" applyAlignment="1">
      <alignment horizontal="center" wrapText="1"/>
    </xf>
    <xf numFmtId="0" fontId="12" fillId="4" borderId="6" xfId="0" applyFont="1" applyFill="1" applyBorder="1" applyAlignment="1">
      <alignment horizont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6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wrapText="1"/>
    </xf>
    <xf numFmtId="0" fontId="8" fillId="4" borderId="47" xfId="0" applyFont="1" applyFill="1" applyBorder="1" applyAlignment="1">
      <alignment wrapText="1"/>
    </xf>
    <xf numFmtId="0" fontId="12" fillId="4" borderId="35" xfId="0" applyFont="1" applyFill="1" applyBorder="1" applyAlignment="1">
      <alignment horizontal="center" wrapText="1"/>
    </xf>
    <xf numFmtId="0" fontId="12" fillId="4" borderId="38" xfId="0" applyFont="1" applyFill="1" applyBorder="1" applyAlignment="1">
      <alignment horizont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81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77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left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vertical="center"/>
    </xf>
    <xf numFmtId="0" fontId="2" fillId="3" borderId="88" xfId="0" applyFont="1" applyFill="1" applyBorder="1" applyAlignment="1">
      <alignment horizontal="left" vertical="center" wrapText="1"/>
    </xf>
    <xf numFmtId="0" fontId="2" fillId="3" borderId="75" xfId="0" applyFont="1" applyFill="1" applyBorder="1" applyAlignment="1">
      <alignment horizontal="left" vertical="center" wrapText="1"/>
    </xf>
    <xf numFmtId="49" fontId="2" fillId="3" borderId="75" xfId="0" applyNumberFormat="1" applyFont="1" applyFill="1" applyBorder="1" applyAlignment="1">
      <alignment horizontal="left" vertical="center" wrapText="1"/>
    </xf>
    <xf numFmtId="0" fontId="2" fillId="3" borderId="80" xfId="0" applyFont="1" applyFill="1" applyBorder="1" applyAlignment="1">
      <alignment horizontal="left" vertical="center" wrapText="1"/>
    </xf>
    <xf numFmtId="0" fontId="2" fillId="4" borderId="77" xfId="0" applyFont="1" applyFill="1" applyBorder="1" applyAlignment="1">
      <alignment vertical="center" wrapText="1"/>
    </xf>
    <xf numFmtId="0" fontId="2" fillId="4" borderId="79" xfId="0" applyFont="1" applyFill="1" applyBorder="1" applyAlignment="1">
      <alignment wrapText="1"/>
    </xf>
    <xf numFmtId="0" fontId="2" fillId="4" borderId="75" xfId="0" applyFont="1" applyFill="1" applyBorder="1" applyAlignment="1">
      <alignment wrapText="1"/>
    </xf>
    <xf numFmtId="0" fontId="2" fillId="4" borderId="80" xfId="0" applyFont="1" applyFill="1" applyBorder="1" applyAlignment="1">
      <alignment wrapText="1"/>
    </xf>
    <xf numFmtId="0" fontId="2" fillId="4" borderId="5" xfId="0" applyFont="1" applyFill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8" fillId="0" borderId="9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3" borderId="79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2" fillId="3" borderId="53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0" fontId="12" fillId="3" borderId="63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64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63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2" fillId="4" borderId="21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64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12" fillId="4" borderId="47" xfId="0" applyFont="1" applyFill="1" applyBorder="1" applyAlignment="1">
      <alignment horizontal="center" vertical="center" wrapText="1"/>
    </xf>
    <xf numFmtId="0" fontId="12" fillId="4" borderId="53" xfId="0" applyFont="1" applyFill="1" applyBorder="1" applyAlignment="1">
      <alignment horizontal="center" vertical="center" wrapText="1"/>
    </xf>
    <xf numFmtId="0" fontId="12" fillId="4" borderId="63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2" fillId="4" borderId="76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0" fillId="3" borderId="74" xfId="0" applyFont="1" applyFill="1" applyBorder="1" applyAlignment="1">
      <alignment horizontal="left" vertical="center" wrapText="1"/>
    </xf>
    <xf numFmtId="0" fontId="10" fillId="3" borderId="22" xfId="0" applyFont="1" applyFill="1" applyBorder="1" applyAlignment="1">
      <alignment horizontal="left" vertical="center" wrapText="1"/>
    </xf>
    <xf numFmtId="0" fontId="10" fillId="3" borderId="34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left" vertical="center" wrapText="1"/>
    </xf>
    <xf numFmtId="0" fontId="10" fillId="3" borderId="22" xfId="0" applyFont="1" applyFill="1" applyBorder="1" applyAlignment="1">
      <alignment horizontal="center" vertical="top" textRotation="90" wrapText="1"/>
    </xf>
    <xf numFmtId="0" fontId="10" fillId="3" borderId="34" xfId="0" applyFont="1" applyFill="1" applyBorder="1" applyAlignment="1">
      <alignment horizontal="center" vertical="top" textRotation="90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4" fillId="3" borderId="6" xfId="0" applyFont="1" applyFill="1" applyBorder="1" applyAlignment="1">
      <alignment horizontal="center" vertical="center" textRotation="90"/>
    </xf>
    <xf numFmtId="0" fontId="4" fillId="3" borderId="4" xfId="0" applyFont="1" applyFill="1" applyBorder="1" applyAlignment="1">
      <alignment horizontal="center" vertical="center" textRotation="90"/>
    </xf>
    <xf numFmtId="0" fontId="4" fillId="3" borderId="38" xfId="0" applyFont="1" applyFill="1" applyBorder="1" applyAlignment="1">
      <alignment horizontal="center" vertical="center" textRotation="90"/>
    </xf>
    <xf numFmtId="0" fontId="4" fillId="3" borderId="3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74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34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center" vertical="center" textRotation="90" wrapText="1"/>
    </xf>
    <xf numFmtId="0" fontId="4" fillId="3" borderId="13" xfId="0" applyFont="1" applyFill="1" applyBorder="1" applyAlignment="1">
      <alignment horizontal="center" vertical="center" textRotation="90" wrapText="1"/>
    </xf>
    <xf numFmtId="0" fontId="4" fillId="3" borderId="47" xfId="0" applyFont="1" applyFill="1" applyBorder="1" applyAlignment="1">
      <alignment horizontal="center" vertical="center" textRotation="90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5" fillId="3" borderId="35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6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1" fontId="2" fillId="0" borderId="65" xfId="0" applyNumberFormat="1" applyFont="1" applyFill="1" applyBorder="1" applyAlignment="1">
      <alignment horizontal="center" vertical="center" wrapText="1"/>
    </xf>
    <xf numFmtId="1" fontId="2" fillId="0" borderId="66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textRotation="90" wrapText="1"/>
    </xf>
    <xf numFmtId="0" fontId="11" fillId="3" borderId="3" xfId="0" applyFont="1" applyFill="1" applyBorder="1" applyAlignment="1">
      <alignment horizontal="center" vertical="center" textRotation="90" wrapText="1"/>
    </xf>
    <xf numFmtId="0" fontId="11" fillId="3" borderId="35" xfId="0" applyFont="1" applyFill="1" applyBorder="1" applyAlignment="1">
      <alignment horizontal="center" vertical="center" textRotation="90" wrapText="1"/>
    </xf>
    <xf numFmtId="0" fontId="10" fillId="3" borderId="6" xfId="0" applyFont="1" applyFill="1" applyBorder="1" applyAlignment="1">
      <alignment horizontal="center" vertical="center" textRotation="90"/>
    </xf>
    <xf numFmtId="0" fontId="10" fillId="3" borderId="4" xfId="0" applyFont="1" applyFill="1" applyBorder="1" applyAlignment="1">
      <alignment horizontal="center" vertical="center" textRotation="90"/>
    </xf>
    <xf numFmtId="0" fontId="10" fillId="3" borderId="38" xfId="0" applyFont="1" applyFill="1" applyBorder="1" applyAlignment="1">
      <alignment horizontal="center" vertical="center" textRotation="90"/>
    </xf>
    <xf numFmtId="0" fontId="10" fillId="3" borderId="3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0" fillId="4" borderId="78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FF66"/>
      <color rgb="FFE6EF71"/>
      <color rgb="FFEBEE76"/>
      <color rgb="FFF0F2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oczątek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5"/>
  <sheetViews>
    <sheetView tabSelected="1" view="pageBreakPreview" topLeftCell="A88" zoomScaleNormal="100" zoomScaleSheetLayoutView="100" workbookViewId="0">
      <selection activeCell="B92" sqref="B92"/>
    </sheetView>
  </sheetViews>
  <sheetFormatPr defaultColWidth="9.1796875" defaultRowHeight="10" x14ac:dyDescent="0.2"/>
  <cols>
    <col min="1" max="1" width="1.453125" style="43" customWidth="1"/>
    <col min="2" max="2" width="71.81640625" style="4" customWidth="1"/>
    <col min="3" max="3" width="6" style="2" customWidth="1"/>
    <col min="4" max="5" width="6.1796875" style="2" customWidth="1"/>
    <col min="6" max="6" width="4.81640625" style="2" customWidth="1"/>
    <col min="7" max="7" width="3.7265625" style="2" customWidth="1"/>
    <col min="8" max="11" width="3.7265625" style="3" customWidth="1"/>
    <col min="12" max="21" width="4.26953125" style="18" customWidth="1"/>
    <col min="22" max="22" width="4" style="18" customWidth="1"/>
    <col min="23" max="23" width="4.81640625" style="22" customWidth="1"/>
    <col min="24" max="24" width="1.54296875" style="22" customWidth="1"/>
    <col min="25" max="26" width="9.1796875" style="22"/>
    <col min="27" max="16384" width="9.1796875" style="2"/>
  </cols>
  <sheetData>
    <row r="1" spans="1:26" s="43" customFormat="1" ht="19.5" customHeight="1" x14ac:dyDescent="0.2">
      <c r="B1" s="4"/>
      <c r="H1" s="3"/>
      <c r="I1" s="3"/>
      <c r="J1" s="3"/>
      <c r="K1" s="3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22"/>
      <c r="X1" s="22"/>
      <c r="Y1" s="22"/>
      <c r="Z1" s="22"/>
    </row>
    <row r="2" spans="1:26" ht="11.5" x14ac:dyDescent="0.2">
      <c r="B2" s="482" t="s">
        <v>114</v>
      </c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</row>
    <row r="3" spans="1:26" ht="12" customHeight="1" x14ac:dyDescent="0.25">
      <c r="B3" s="483" t="s">
        <v>120</v>
      </c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</row>
    <row r="4" spans="1:26" s="1" customFormat="1" ht="24" customHeight="1" thickBot="1" x14ac:dyDescent="0.25">
      <c r="B4" s="96" t="s">
        <v>117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8"/>
      <c r="X4" s="24"/>
      <c r="Y4" s="24"/>
      <c r="Z4" s="24"/>
    </row>
    <row r="5" spans="1:26" s="1" customFormat="1" ht="10.5" x14ac:dyDescent="0.25">
      <c r="A5" s="194"/>
      <c r="B5" s="503" t="s">
        <v>16</v>
      </c>
      <c r="C5" s="506"/>
      <c r="D5" s="509" t="s">
        <v>0</v>
      </c>
      <c r="E5" s="510"/>
      <c r="F5" s="511" t="s">
        <v>12</v>
      </c>
      <c r="G5" s="484" t="s">
        <v>1</v>
      </c>
      <c r="H5" s="487" t="s">
        <v>2</v>
      </c>
      <c r="I5" s="488"/>
      <c r="J5" s="488"/>
      <c r="K5" s="489"/>
      <c r="L5" s="488" t="s">
        <v>124</v>
      </c>
      <c r="M5" s="488"/>
      <c r="N5" s="488"/>
      <c r="O5" s="488"/>
      <c r="P5" s="488"/>
      <c r="Q5" s="489"/>
      <c r="R5" s="487" t="s">
        <v>125</v>
      </c>
      <c r="S5" s="488"/>
      <c r="T5" s="488"/>
      <c r="U5" s="488"/>
      <c r="V5" s="488"/>
      <c r="W5" s="498"/>
      <c r="X5" s="24"/>
      <c r="Y5" s="24"/>
      <c r="Z5" s="24"/>
    </row>
    <row r="6" spans="1:26" s="1" customFormat="1" ht="12" customHeight="1" x14ac:dyDescent="0.25">
      <c r="A6" s="194"/>
      <c r="B6" s="504"/>
      <c r="C6" s="507"/>
      <c r="D6" s="514" t="s">
        <v>123</v>
      </c>
      <c r="E6" s="516" t="s">
        <v>7</v>
      </c>
      <c r="F6" s="512"/>
      <c r="G6" s="485"/>
      <c r="H6" s="492" t="s">
        <v>3</v>
      </c>
      <c r="I6" s="494" t="s">
        <v>4</v>
      </c>
      <c r="J6" s="496" t="s">
        <v>5</v>
      </c>
      <c r="K6" s="490" t="s">
        <v>6</v>
      </c>
      <c r="L6" s="499" t="s">
        <v>8</v>
      </c>
      <c r="M6" s="499"/>
      <c r="N6" s="500"/>
      <c r="O6" s="499" t="s">
        <v>9</v>
      </c>
      <c r="P6" s="499"/>
      <c r="Q6" s="501"/>
      <c r="R6" s="502" t="s">
        <v>10</v>
      </c>
      <c r="S6" s="499"/>
      <c r="T6" s="500"/>
      <c r="U6" s="499" t="s">
        <v>11</v>
      </c>
      <c r="V6" s="499"/>
      <c r="W6" s="500"/>
      <c r="X6" s="24"/>
      <c r="Y6" s="24"/>
      <c r="Z6" s="24"/>
    </row>
    <row r="7" spans="1:26" ht="13" customHeight="1" thickBot="1" x14ac:dyDescent="0.25">
      <c r="A7" s="195"/>
      <c r="B7" s="505"/>
      <c r="C7" s="508"/>
      <c r="D7" s="515"/>
      <c r="E7" s="517"/>
      <c r="F7" s="513"/>
      <c r="G7" s="486"/>
      <c r="H7" s="493"/>
      <c r="I7" s="495"/>
      <c r="J7" s="497"/>
      <c r="K7" s="491"/>
      <c r="L7" s="99" t="s">
        <v>13</v>
      </c>
      <c r="M7" s="100" t="s">
        <v>5</v>
      </c>
      <c r="N7" s="154" t="s">
        <v>6</v>
      </c>
      <c r="O7" s="99" t="s">
        <v>13</v>
      </c>
      <c r="P7" s="101" t="s">
        <v>5</v>
      </c>
      <c r="Q7" s="102" t="s">
        <v>6</v>
      </c>
      <c r="R7" s="99" t="s">
        <v>13</v>
      </c>
      <c r="S7" s="100" t="s">
        <v>5</v>
      </c>
      <c r="T7" s="154" t="s">
        <v>6</v>
      </c>
      <c r="U7" s="99" t="s">
        <v>13</v>
      </c>
      <c r="V7" s="101" t="s">
        <v>5</v>
      </c>
      <c r="W7" s="154" t="s">
        <v>6</v>
      </c>
    </row>
    <row r="8" spans="1:26" s="8" customFormat="1" ht="13" customHeight="1" x14ac:dyDescent="0.2">
      <c r="A8" s="196"/>
      <c r="B8" s="184" t="s">
        <v>127</v>
      </c>
      <c r="C8" s="175" t="s">
        <v>63</v>
      </c>
      <c r="D8" s="39" t="s">
        <v>152</v>
      </c>
      <c r="E8" s="37"/>
      <c r="F8" s="34">
        <f>SUM(F9:F17)</f>
        <v>165</v>
      </c>
      <c r="G8" s="35">
        <f>SUM(G9:G17)</f>
        <v>21</v>
      </c>
      <c r="H8" s="34">
        <f>SUM(H9:H17)</f>
        <v>145</v>
      </c>
      <c r="I8" s="36"/>
      <c r="J8" s="36">
        <f>SUM(J9:J17)</f>
        <v>20</v>
      </c>
      <c r="K8" s="41"/>
      <c r="L8" s="34">
        <f>SUM(L9:L17)</f>
        <v>145</v>
      </c>
      <c r="M8" s="36">
        <f>SUM(M9:M17)</f>
        <v>20</v>
      </c>
      <c r="N8" s="140"/>
      <c r="O8" s="39"/>
      <c r="P8" s="44"/>
      <c r="Q8" s="41"/>
      <c r="R8" s="39"/>
      <c r="S8" s="40"/>
      <c r="T8" s="140"/>
      <c r="U8" s="39"/>
      <c r="V8" s="44"/>
      <c r="W8" s="200"/>
      <c r="X8" s="23"/>
      <c r="Y8" s="23"/>
      <c r="Z8" s="23"/>
    </row>
    <row r="9" spans="1:26" s="8" customFormat="1" ht="13" customHeight="1" x14ac:dyDescent="0.25">
      <c r="A9" s="196"/>
      <c r="B9" s="185" t="s">
        <v>32</v>
      </c>
      <c r="C9" s="89" t="s">
        <v>18</v>
      </c>
      <c r="D9" s="6" t="s">
        <v>15</v>
      </c>
      <c r="E9" s="7"/>
      <c r="F9" s="6">
        <v>15</v>
      </c>
      <c r="G9" s="7">
        <v>2</v>
      </c>
      <c r="H9" s="6">
        <v>15</v>
      </c>
      <c r="I9" s="5"/>
      <c r="J9" s="5"/>
      <c r="K9" s="7"/>
      <c r="L9" s="19">
        <v>15</v>
      </c>
      <c r="M9" s="20"/>
      <c r="N9" s="155"/>
      <c r="O9" s="88"/>
      <c r="P9" s="45"/>
      <c r="Q9" s="27"/>
      <c r="R9" s="19"/>
      <c r="S9" s="20"/>
      <c r="T9" s="155"/>
      <c r="U9" s="88"/>
      <c r="V9" s="45"/>
      <c r="W9" s="210"/>
      <c r="X9" s="23"/>
      <c r="Y9" s="23"/>
      <c r="Z9" s="23"/>
    </row>
    <row r="10" spans="1:26" s="8" customFormat="1" ht="13" customHeight="1" x14ac:dyDescent="0.25">
      <c r="A10" s="196"/>
      <c r="B10" s="186" t="s">
        <v>33</v>
      </c>
      <c r="C10" s="89" t="s">
        <v>19</v>
      </c>
      <c r="D10" s="6" t="s">
        <v>15</v>
      </c>
      <c r="E10" s="7"/>
      <c r="F10" s="6">
        <v>15</v>
      </c>
      <c r="G10" s="7">
        <v>2</v>
      </c>
      <c r="H10" s="6">
        <v>15</v>
      </c>
      <c r="I10" s="5"/>
      <c r="J10" s="5"/>
      <c r="K10" s="52"/>
      <c r="L10" s="19">
        <v>15</v>
      </c>
      <c r="M10" s="20"/>
      <c r="N10" s="155"/>
      <c r="O10" s="88"/>
      <c r="P10" s="45"/>
      <c r="Q10" s="27"/>
      <c r="R10" s="19"/>
      <c r="S10" s="20"/>
      <c r="T10" s="155"/>
      <c r="U10" s="88"/>
      <c r="V10" s="45"/>
      <c r="W10" s="210"/>
      <c r="X10" s="23"/>
      <c r="Y10" s="23"/>
      <c r="Z10" s="23"/>
    </row>
    <row r="11" spans="1:26" s="8" customFormat="1" ht="13" customHeight="1" x14ac:dyDescent="0.2">
      <c r="A11" s="196"/>
      <c r="B11" s="187" t="s">
        <v>34</v>
      </c>
      <c r="C11" s="89" t="s">
        <v>20</v>
      </c>
      <c r="D11" s="370" t="s">
        <v>14</v>
      </c>
      <c r="E11" s="7"/>
      <c r="F11" s="6">
        <v>20</v>
      </c>
      <c r="G11" s="7">
        <v>2</v>
      </c>
      <c r="H11" s="6">
        <v>20</v>
      </c>
      <c r="I11" s="5"/>
      <c r="J11" s="5"/>
      <c r="K11" s="52"/>
      <c r="L11" s="19">
        <v>20</v>
      </c>
      <c r="M11" s="20"/>
      <c r="N11" s="155"/>
      <c r="O11" s="88"/>
      <c r="P11" s="45"/>
      <c r="Q11" s="27"/>
      <c r="R11" s="19"/>
      <c r="S11" s="20"/>
      <c r="T11" s="155"/>
      <c r="U11" s="88"/>
      <c r="V11" s="45"/>
      <c r="W11" s="210"/>
      <c r="X11" s="23"/>
      <c r="Y11" s="23"/>
      <c r="Z11" s="23"/>
    </row>
    <row r="12" spans="1:26" s="8" customFormat="1" ht="13" customHeight="1" x14ac:dyDescent="0.2">
      <c r="A12" s="196"/>
      <c r="B12" s="187" t="s">
        <v>35</v>
      </c>
      <c r="C12" s="89" t="s">
        <v>21</v>
      </c>
      <c r="D12" s="370" t="s">
        <v>15</v>
      </c>
      <c r="E12" s="348"/>
      <c r="F12" s="6">
        <v>15</v>
      </c>
      <c r="G12" s="7">
        <v>1</v>
      </c>
      <c r="H12" s="6">
        <v>15</v>
      </c>
      <c r="I12" s="5"/>
      <c r="J12" s="5"/>
      <c r="K12" s="52"/>
      <c r="L12" s="19">
        <v>15</v>
      </c>
      <c r="M12" s="20"/>
      <c r="N12" s="155"/>
      <c r="O12" s="88"/>
      <c r="P12" s="45"/>
      <c r="Q12" s="27"/>
      <c r="R12" s="19"/>
      <c r="S12" s="20"/>
      <c r="T12" s="155"/>
      <c r="U12" s="88"/>
      <c r="V12" s="45"/>
      <c r="W12" s="210"/>
      <c r="X12" s="23"/>
      <c r="Y12" s="23"/>
      <c r="Z12" s="23"/>
    </row>
    <row r="13" spans="1:26" s="8" customFormat="1" ht="13" customHeight="1" x14ac:dyDescent="0.2">
      <c r="A13" s="196"/>
      <c r="B13" s="187" t="s">
        <v>36</v>
      </c>
      <c r="C13" s="89" t="s">
        <v>39</v>
      </c>
      <c r="D13" s="6" t="s">
        <v>15</v>
      </c>
      <c r="E13" s="33"/>
      <c r="F13" s="6">
        <v>25</v>
      </c>
      <c r="G13" s="7">
        <v>2</v>
      </c>
      <c r="H13" s="6">
        <v>25</v>
      </c>
      <c r="I13" s="5"/>
      <c r="J13" s="5"/>
      <c r="K13" s="52"/>
      <c r="L13" s="19">
        <v>25</v>
      </c>
      <c r="M13" s="20"/>
      <c r="N13" s="155"/>
      <c r="O13" s="88"/>
      <c r="P13" s="47"/>
      <c r="Q13" s="10"/>
      <c r="R13" s="26"/>
      <c r="S13" s="12"/>
      <c r="T13" s="156"/>
      <c r="U13" s="77"/>
      <c r="V13" s="47"/>
      <c r="W13" s="211"/>
      <c r="X13" s="23"/>
      <c r="Y13" s="23"/>
      <c r="Z13" s="23"/>
    </row>
    <row r="14" spans="1:26" s="8" customFormat="1" ht="13" customHeight="1" x14ac:dyDescent="0.25">
      <c r="A14" s="196"/>
      <c r="B14" s="188" t="s">
        <v>37</v>
      </c>
      <c r="C14" s="176" t="s">
        <v>40</v>
      </c>
      <c r="D14" s="60" t="s">
        <v>15</v>
      </c>
      <c r="E14" s="14"/>
      <c r="F14" s="70">
        <v>15</v>
      </c>
      <c r="G14" s="68">
        <v>2</v>
      </c>
      <c r="H14" s="70">
        <v>15</v>
      </c>
      <c r="I14" s="71"/>
      <c r="J14" s="71"/>
      <c r="K14" s="72"/>
      <c r="L14" s="65">
        <v>15</v>
      </c>
      <c r="M14" s="66"/>
      <c r="N14" s="156"/>
      <c r="O14" s="77"/>
      <c r="P14" s="12"/>
      <c r="Q14" s="10"/>
      <c r="R14" s="61"/>
      <c r="S14" s="12"/>
      <c r="T14" s="156"/>
      <c r="U14" s="77"/>
      <c r="V14" s="47"/>
      <c r="W14" s="211"/>
      <c r="X14" s="23"/>
      <c r="Y14" s="23"/>
      <c r="Z14" s="23"/>
    </row>
    <row r="15" spans="1:26" s="8" customFormat="1" ht="13" customHeight="1" x14ac:dyDescent="0.25">
      <c r="A15" s="196"/>
      <c r="B15" s="188" t="s">
        <v>38</v>
      </c>
      <c r="C15" s="176" t="s">
        <v>41</v>
      </c>
      <c r="D15" s="80" t="s">
        <v>15</v>
      </c>
      <c r="E15" s="79"/>
      <c r="F15" s="80">
        <v>20</v>
      </c>
      <c r="G15" s="62">
        <v>3</v>
      </c>
      <c r="H15" s="82">
        <v>20</v>
      </c>
      <c r="I15" s="83"/>
      <c r="J15" s="83"/>
      <c r="K15" s="85"/>
      <c r="L15" s="77">
        <v>20</v>
      </c>
      <c r="M15" s="73"/>
      <c r="N15" s="156"/>
      <c r="O15" s="77"/>
      <c r="P15" s="73"/>
      <c r="Q15" s="75"/>
      <c r="R15" s="77"/>
      <c r="S15" s="73"/>
      <c r="T15" s="156"/>
      <c r="U15" s="77"/>
      <c r="V15" s="73"/>
      <c r="W15" s="212"/>
      <c r="X15" s="23"/>
      <c r="Y15" s="23"/>
      <c r="Z15" s="23"/>
    </row>
    <row r="16" spans="1:26" s="8" customFormat="1" ht="13" customHeight="1" x14ac:dyDescent="0.25">
      <c r="A16" s="196"/>
      <c r="B16" s="518" t="s">
        <v>17</v>
      </c>
      <c r="C16" s="520" t="s">
        <v>61</v>
      </c>
      <c r="D16" s="521" t="s">
        <v>62</v>
      </c>
      <c r="E16" s="523"/>
      <c r="F16" s="521">
        <v>40</v>
      </c>
      <c r="G16" s="79">
        <v>3</v>
      </c>
      <c r="H16" s="521">
        <v>20</v>
      </c>
      <c r="I16" s="525"/>
      <c r="J16" s="525">
        <v>20</v>
      </c>
      <c r="K16" s="527"/>
      <c r="L16" s="554">
        <v>20</v>
      </c>
      <c r="M16" s="548">
        <v>20</v>
      </c>
      <c r="N16" s="556"/>
      <c r="O16" s="558"/>
      <c r="P16" s="548"/>
      <c r="Q16" s="552"/>
      <c r="R16" s="554"/>
      <c r="S16" s="548"/>
      <c r="T16" s="556"/>
      <c r="U16" s="558"/>
      <c r="V16" s="548"/>
      <c r="W16" s="550"/>
      <c r="X16" s="23"/>
      <c r="Y16" s="23"/>
      <c r="Z16" s="23"/>
    </row>
    <row r="17" spans="1:26" s="9" customFormat="1" ht="13" customHeight="1" thickBot="1" x14ac:dyDescent="0.3">
      <c r="A17" s="197"/>
      <c r="B17" s="519"/>
      <c r="C17" s="447"/>
      <c r="D17" s="522"/>
      <c r="E17" s="524"/>
      <c r="F17" s="522"/>
      <c r="G17" s="135">
        <v>4</v>
      </c>
      <c r="H17" s="522"/>
      <c r="I17" s="526"/>
      <c r="J17" s="526"/>
      <c r="K17" s="528"/>
      <c r="L17" s="555"/>
      <c r="M17" s="549"/>
      <c r="N17" s="557"/>
      <c r="O17" s="559"/>
      <c r="P17" s="549"/>
      <c r="Q17" s="553"/>
      <c r="R17" s="555"/>
      <c r="S17" s="549"/>
      <c r="T17" s="557"/>
      <c r="U17" s="559"/>
      <c r="V17" s="549"/>
      <c r="W17" s="551"/>
      <c r="X17" s="25"/>
      <c r="Y17" s="25"/>
      <c r="Z17" s="25"/>
    </row>
    <row r="18" spans="1:26" s="18" customFormat="1" ht="13" customHeight="1" x14ac:dyDescent="0.2">
      <c r="A18" s="198"/>
      <c r="B18" s="189" t="s">
        <v>44</v>
      </c>
      <c r="C18" s="175" t="s">
        <v>53</v>
      </c>
      <c r="D18" s="34" t="s">
        <v>133</v>
      </c>
      <c r="E18" s="35" t="s">
        <v>134</v>
      </c>
      <c r="F18" s="34">
        <f>SUM(F19:F26)</f>
        <v>150</v>
      </c>
      <c r="G18" s="35">
        <f>SUM(G19:G26)</f>
        <v>26</v>
      </c>
      <c r="H18" s="34">
        <f>SUM(H19:H26)</f>
        <v>75</v>
      </c>
      <c r="I18" s="36"/>
      <c r="J18" s="36">
        <f>SUM(J19:J26)</f>
        <v>75</v>
      </c>
      <c r="K18" s="41"/>
      <c r="L18" s="34">
        <f>SUM(L19:L26)</f>
        <v>20</v>
      </c>
      <c r="M18" s="36"/>
      <c r="N18" s="140"/>
      <c r="O18" s="39">
        <f>SUM(O19:O26)</f>
        <v>55</v>
      </c>
      <c r="P18" s="44">
        <f>SUM(P19:P26)</f>
        <v>40</v>
      </c>
      <c r="Q18" s="41"/>
      <c r="R18" s="34"/>
      <c r="S18" s="36">
        <f>SUM(S19:S26)</f>
        <v>15</v>
      </c>
      <c r="T18" s="140"/>
      <c r="U18" s="39"/>
      <c r="V18" s="44">
        <f>SUM(V19:V26)</f>
        <v>20</v>
      </c>
      <c r="W18" s="200"/>
      <c r="X18" s="22"/>
      <c r="Y18" s="22"/>
      <c r="Z18" s="22"/>
    </row>
    <row r="19" spans="1:26" s="18" customFormat="1" ht="13" customHeight="1" x14ac:dyDescent="0.2">
      <c r="A19" s="198"/>
      <c r="B19" s="185" t="s">
        <v>45</v>
      </c>
      <c r="C19" s="89" t="s">
        <v>22</v>
      </c>
      <c r="D19" s="6"/>
      <c r="E19" s="7" t="s">
        <v>14</v>
      </c>
      <c r="F19" s="6">
        <v>20</v>
      </c>
      <c r="G19" s="372">
        <v>4</v>
      </c>
      <c r="H19" s="6">
        <v>20</v>
      </c>
      <c r="I19" s="5"/>
      <c r="J19" s="5"/>
      <c r="K19" s="7"/>
      <c r="L19" s="19"/>
      <c r="M19" s="20"/>
      <c r="N19" s="141"/>
      <c r="O19" s="19">
        <v>20</v>
      </c>
      <c r="P19" s="45"/>
      <c r="Q19" s="27"/>
      <c r="R19" s="19"/>
      <c r="S19" s="20"/>
      <c r="T19" s="155"/>
      <c r="U19" s="88"/>
      <c r="V19" s="45"/>
      <c r="W19" s="201"/>
      <c r="X19" s="22"/>
      <c r="Y19" s="22"/>
      <c r="Z19" s="22"/>
    </row>
    <row r="20" spans="1:26" s="18" customFormat="1" ht="13" customHeight="1" x14ac:dyDescent="0.2">
      <c r="A20" s="198"/>
      <c r="B20" s="185" t="s">
        <v>46</v>
      </c>
      <c r="C20" s="89" t="s">
        <v>23</v>
      </c>
      <c r="D20" s="6" t="s">
        <v>14</v>
      </c>
      <c r="E20" s="7"/>
      <c r="F20" s="6">
        <v>20</v>
      </c>
      <c r="G20" s="372">
        <v>2</v>
      </c>
      <c r="H20" s="6">
        <v>20</v>
      </c>
      <c r="I20" s="5"/>
      <c r="J20" s="5"/>
      <c r="K20" s="7"/>
      <c r="L20" s="19">
        <v>20</v>
      </c>
      <c r="M20" s="13"/>
      <c r="N20" s="142"/>
      <c r="O20" s="19"/>
      <c r="P20" s="48"/>
      <c r="Q20" s="30"/>
      <c r="R20" s="17"/>
      <c r="S20" s="13"/>
      <c r="T20" s="157"/>
      <c r="U20" s="17"/>
      <c r="V20" s="49"/>
      <c r="W20" s="201"/>
      <c r="X20" s="22"/>
      <c r="Y20" s="22"/>
      <c r="Z20" s="22"/>
    </row>
    <row r="21" spans="1:26" s="18" customFormat="1" ht="13" customHeight="1" x14ac:dyDescent="0.2">
      <c r="A21" s="198"/>
      <c r="B21" s="185" t="s">
        <v>47</v>
      </c>
      <c r="C21" s="89" t="s">
        <v>24</v>
      </c>
      <c r="D21" s="6"/>
      <c r="E21" s="7" t="s">
        <v>15</v>
      </c>
      <c r="F21" s="6">
        <v>20</v>
      </c>
      <c r="G21" s="373">
        <v>3</v>
      </c>
      <c r="H21" s="6"/>
      <c r="I21" s="5"/>
      <c r="J21" s="5">
        <v>20</v>
      </c>
      <c r="K21" s="7"/>
      <c r="L21" s="19"/>
      <c r="M21" s="13"/>
      <c r="N21" s="142"/>
      <c r="O21" s="19"/>
      <c r="P21" s="48">
        <v>20</v>
      </c>
      <c r="Q21" s="30"/>
      <c r="R21" s="17"/>
      <c r="S21" s="13"/>
      <c r="T21" s="157"/>
      <c r="U21" s="17"/>
      <c r="V21" s="49"/>
      <c r="W21" s="201"/>
      <c r="X21" s="22"/>
      <c r="Y21" s="22"/>
      <c r="Z21" s="22"/>
    </row>
    <row r="22" spans="1:26" s="18" customFormat="1" ht="13" customHeight="1" x14ac:dyDescent="0.2">
      <c r="A22" s="198"/>
      <c r="B22" s="188" t="s">
        <v>48</v>
      </c>
      <c r="C22" s="176" t="s">
        <v>25</v>
      </c>
      <c r="D22" s="15"/>
      <c r="E22" s="14" t="s">
        <v>15</v>
      </c>
      <c r="F22" s="69">
        <v>15</v>
      </c>
      <c r="G22" s="374">
        <v>3</v>
      </c>
      <c r="H22" s="69">
        <v>15</v>
      </c>
      <c r="I22" s="71"/>
      <c r="J22" s="71"/>
      <c r="K22" s="68"/>
      <c r="L22" s="67"/>
      <c r="M22" s="29"/>
      <c r="N22" s="143"/>
      <c r="O22" s="19">
        <v>15</v>
      </c>
      <c r="P22" s="45"/>
      <c r="Q22" s="30"/>
      <c r="R22" s="31"/>
      <c r="S22" s="29"/>
      <c r="T22" s="158"/>
      <c r="U22" s="87"/>
      <c r="V22" s="46"/>
      <c r="W22" s="201"/>
      <c r="X22" s="22"/>
      <c r="Y22" s="22"/>
      <c r="Z22" s="22"/>
    </row>
    <row r="23" spans="1:26" s="18" customFormat="1" ht="13" customHeight="1" x14ac:dyDescent="0.2">
      <c r="A23" s="198"/>
      <c r="B23" s="188" t="s">
        <v>49</v>
      </c>
      <c r="C23" s="176" t="s">
        <v>26</v>
      </c>
      <c r="D23" s="15"/>
      <c r="E23" s="63" t="s">
        <v>15</v>
      </c>
      <c r="F23" s="15">
        <v>20</v>
      </c>
      <c r="G23" s="374">
        <v>3</v>
      </c>
      <c r="H23" s="15">
        <v>20</v>
      </c>
      <c r="I23" s="16"/>
      <c r="J23" s="16"/>
      <c r="K23" s="14"/>
      <c r="L23" s="26"/>
      <c r="M23" s="29"/>
      <c r="N23" s="143"/>
      <c r="O23" s="19">
        <v>20</v>
      </c>
      <c r="P23" s="46"/>
      <c r="Q23" s="30"/>
      <c r="R23" s="19"/>
      <c r="S23" s="20"/>
      <c r="T23" s="158"/>
      <c r="U23" s="87"/>
      <c r="V23" s="46"/>
      <c r="W23" s="201"/>
      <c r="X23" s="22"/>
      <c r="Y23" s="22"/>
      <c r="Z23" s="22"/>
    </row>
    <row r="24" spans="1:26" s="18" customFormat="1" ht="13" customHeight="1" x14ac:dyDescent="0.2">
      <c r="A24" s="198"/>
      <c r="B24" s="188" t="s">
        <v>50</v>
      </c>
      <c r="C24" s="176" t="s">
        <v>54</v>
      </c>
      <c r="D24" s="15"/>
      <c r="E24" s="63" t="s">
        <v>15</v>
      </c>
      <c r="F24" s="15">
        <v>20</v>
      </c>
      <c r="G24" s="339">
        <v>4</v>
      </c>
      <c r="H24" s="15"/>
      <c r="I24" s="16"/>
      <c r="J24" s="16">
        <v>20</v>
      </c>
      <c r="K24" s="14"/>
      <c r="L24" s="26"/>
      <c r="M24" s="38"/>
      <c r="N24" s="144"/>
      <c r="O24" s="32"/>
      <c r="P24" s="51">
        <v>20</v>
      </c>
      <c r="Q24" s="30"/>
      <c r="R24" s="32"/>
      <c r="S24" s="55"/>
      <c r="T24" s="159"/>
      <c r="U24" s="28"/>
      <c r="V24" s="50"/>
      <c r="W24" s="201"/>
      <c r="X24" s="22"/>
      <c r="Y24" s="22"/>
      <c r="Z24" s="22"/>
    </row>
    <row r="25" spans="1:26" s="18" customFormat="1" ht="13" customHeight="1" x14ac:dyDescent="0.2">
      <c r="A25" s="198"/>
      <c r="B25" s="188" t="s">
        <v>51</v>
      </c>
      <c r="C25" s="176" t="s">
        <v>27</v>
      </c>
      <c r="D25" s="64" t="s">
        <v>15</v>
      </c>
      <c r="E25" s="63"/>
      <c r="F25" s="15">
        <v>15</v>
      </c>
      <c r="G25" s="339">
        <v>2</v>
      </c>
      <c r="H25" s="15"/>
      <c r="I25" s="16"/>
      <c r="J25" s="16">
        <v>15</v>
      </c>
      <c r="K25" s="14"/>
      <c r="L25" s="26"/>
      <c r="M25" s="56"/>
      <c r="N25" s="145"/>
      <c r="O25" s="26"/>
      <c r="P25" s="58"/>
      <c r="Q25" s="59"/>
      <c r="R25" s="26"/>
      <c r="S25" s="12">
        <v>15</v>
      </c>
      <c r="T25" s="160"/>
      <c r="U25" s="57"/>
      <c r="V25" s="58"/>
      <c r="W25" s="202"/>
      <c r="X25" s="22"/>
      <c r="Y25" s="22"/>
      <c r="Z25" s="22"/>
    </row>
    <row r="26" spans="1:26" s="18" customFormat="1" ht="13" customHeight="1" thickBot="1" x14ac:dyDescent="0.25">
      <c r="A26" s="198"/>
      <c r="B26" s="190" t="s">
        <v>52</v>
      </c>
      <c r="C26" s="177" t="s">
        <v>55</v>
      </c>
      <c r="D26" s="104"/>
      <c r="E26" s="103" t="s">
        <v>15</v>
      </c>
      <c r="F26" s="104">
        <v>20</v>
      </c>
      <c r="G26" s="271">
        <v>5</v>
      </c>
      <c r="H26" s="104"/>
      <c r="I26" s="105"/>
      <c r="J26" s="106">
        <v>20</v>
      </c>
      <c r="K26" s="103"/>
      <c r="L26" s="107"/>
      <c r="M26" s="108"/>
      <c r="N26" s="146"/>
      <c r="O26" s="109"/>
      <c r="P26" s="108"/>
      <c r="Q26" s="110"/>
      <c r="R26" s="107"/>
      <c r="S26" s="109"/>
      <c r="T26" s="161"/>
      <c r="U26" s="111"/>
      <c r="V26" s="112">
        <v>20</v>
      </c>
      <c r="W26" s="203"/>
      <c r="X26" s="22"/>
      <c r="Y26" s="22"/>
      <c r="Z26" s="22"/>
    </row>
    <row r="27" spans="1:26" s="18" customFormat="1" ht="13" customHeight="1" x14ac:dyDescent="0.2">
      <c r="A27" s="198"/>
      <c r="B27" s="350"/>
      <c r="C27" s="174" t="s">
        <v>28</v>
      </c>
      <c r="D27" s="351" t="s">
        <v>67</v>
      </c>
      <c r="E27" s="352" t="s">
        <v>67</v>
      </c>
      <c r="F27" s="351">
        <f>SUM(F28:F31)</f>
        <v>120</v>
      </c>
      <c r="G27" s="368">
        <f>SUM(G28:G31)</f>
        <v>21</v>
      </c>
      <c r="H27" s="351"/>
      <c r="I27" s="353"/>
      <c r="J27" s="353"/>
      <c r="K27" s="352">
        <f>SUM(K28:K31)</f>
        <v>120</v>
      </c>
      <c r="L27" s="351"/>
      <c r="M27" s="352"/>
      <c r="N27" s="354">
        <f>SUM(N28:N31)</f>
        <v>30</v>
      </c>
      <c r="O27" s="352"/>
      <c r="P27" s="353"/>
      <c r="Q27" s="352">
        <f>SUM(Q28:Q31)</f>
        <v>30</v>
      </c>
      <c r="R27" s="351"/>
      <c r="S27" s="352"/>
      <c r="T27" s="354">
        <f>SUM(T28:T31)</f>
        <v>30</v>
      </c>
      <c r="U27" s="352"/>
      <c r="V27" s="353"/>
      <c r="W27" s="355">
        <f>SUM(W28:W31)</f>
        <v>30</v>
      </c>
      <c r="X27" s="22"/>
      <c r="Y27" s="22"/>
      <c r="Z27" s="22"/>
    </row>
    <row r="28" spans="1:26" s="18" customFormat="1" ht="13" customHeight="1" x14ac:dyDescent="0.2">
      <c r="A28" s="198"/>
      <c r="B28" s="444" t="s">
        <v>128</v>
      </c>
      <c r="C28" s="446" t="s">
        <v>28</v>
      </c>
      <c r="D28" s="521" t="s">
        <v>67</v>
      </c>
      <c r="E28" s="523" t="s">
        <v>67</v>
      </c>
      <c r="F28" s="521">
        <v>120</v>
      </c>
      <c r="G28" s="369">
        <v>5</v>
      </c>
      <c r="H28" s="81"/>
      <c r="I28" s="84"/>
      <c r="J28" s="84"/>
      <c r="K28" s="86">
        <v>30</v>
      </c>
      <c r="L28" s="78"/>
      <c r="M28" s="74"/>
      <c r="N28" s="147">
        <v>30</v>
      </c>
      <c r="O28" s="78"/>
      <c r="P28" s="48"/>
      <c r="Q28" s="76"/>
      <c r="R28" s="17"/>
      <c r="S28" s="13"/>
      <c r="T28" s="157"/>
      <c r="U28" s="17"/>
      <c r="V28" s="49"/>
      <c r="W28" s="200"/>
      <c r="X28" s="22"/>
      <c r="Y28" s="22"/>
      <c r="Z28" s="22"/>
    </row>
    <row r="29" spans="1:26" s="18" customFormat="1" ht="13" customHeight="1" x14ac:dyDescent="0.2">
      <c r="A29" s="198"/>
      <c r="B29" s="444"/>
      <c r="C29" s="446"/>
      <c r="D29" s="530"/>
      <c r="E29" s="531"/>
      <c r="F29" s="530"/>
      <c r="G29" s="344">
        <v>5</v>
      </c>
      <c r="H29" s="42"/>
      <c r="I29" s="42"/>
      <c r="J29" s="42"/>
      <c r="K29" s="53">
        <v>30</v>
      </c>
      <c r="L29" s="32"/>
      <c r="M29" s="32"/>
      <c r="N29" s="148"/>
      <c r="O29" s="32"/>
      <c r="P29" s="51"/>
      <c r="Q29" s="54">
        <v>30</v>
      </c>
      <c r="R29" s="28"/>
      <c r="S29" s="38"/>
      <c r="T29" s="159"/>
      <c r="U29" s="28"/>
      <c r="V29" s="50"/>
      <c r="W29" s="204"/>
      <c r="X29" s="22"/>
      <c r="Y29" s="22"/>
      <c r="Z29" s="22"/>
    </row>
    <row r="30" spans="1:26" s="18" customFormat="1" ht="13" customHeight="1" x14ac:dyDescent="0.2">
      <c r="A30" s="198"/>
      <c r="B30" s="444"/>
      <c r="C30" s="446"/>
      <c r="D30" s="530"/>
      <c r="E30" s="531"/>
      <c r="F30" s="530"/>
      <c r="G30" s="340">
        <v>5</v>
      </c>
      <c r="H30" s="6"/>
      <c r="I30" s="6"/>
      <c r="J30" s="6"/>
      <c r="K30" s="52">
        <v>30</v>
      </c>
      <c r="L30" s="19"/>
      <c r="M30" s="19"/>
      <c r="N30" s="141"/>
      <c r="O30" s="19"/>
      <c r="P30" s="45"/>
      <c r="Q30" s="27"/>
      <c r="R30" s="31"/>
      <c r="S30" s="29"/>
      <c r="T30" s="155">
        <v>30</v>
      </c>
      <c r="U30" s="87"/>
      <c r="V30" s="46"/>
      <c r="W30" s="201"/>
      <c r="X30" s="22"/>
      <c r="Y30" s="22"/>
      <c r="Z30" s="22"/>
    </row>
    <row r="31" spans="1:26" s="18" customFormat="1" ht="13" customHeight="1" thickBot="1" x14ac:dyDescent="0.25">
      <c r="A31" s="198"/>
      <c r="B31" s="445"/>
      <c r="C31" s="447"/>
      <c r="D31" s="522"/>
      <c r="E31" s="524"/>
      <c r="F31" s="522"/>
      <c r="G31" s="345">
        <v>6</v>
      </c>
      <c r="H31" s="114"/>
      <c r="I31" s="114"/>
      <c r="J31" s="114"/>
      <c r="K31" s="115">
        <v>30</v>
      </c>
      <c r="L31" s="116"/>
      <c r="M31" s="116"/>
      <c r="N31" s="149"/>
      <c r="O31" s="116"/>
      <c r="P31" s="117"/>
      <c r="Q31" s="118"/>
      <c r="R31" s="119"/>
      <c r="S31" s="120"/>
      <c r="T31" s="162"/>
      <c r="U31" s="119"/>
      <c r="V31" s="121"/>
      <c r="W31" s="205">
        <v>30</v>
      </c>
      <c r="X31" s="22"/>
      <c r="Y31" s="22"/>
      <c r="Z31" s="22"/>
    </row>
    <row r="32" spans="1:26" s="18" customFormat="1" ht="13" customHeight="1" thickBot="1" x14ac:dyDescent="0.25">
      <c r="A32" s="198"/>
      <c r="B32" s="191" t="s">
        <v>129</v>
      </c>
      <c r="C32" s="113" t="s">
        <v>64</v>
      </c>
      <c r="D32" s="123"/>
      <c r="E32" s="124" t="s">
        <v>15</v>
      </c>
      <c r="F32" s="123">
        <v>20</v>
      </c>
      <c r="G32" s="341">
        <v>2</v>
      </c>
      <c r="H32" s="123"/>
      <c r="I32" s="123"/>
      <c r="J32" s="123">
        <v>20</v>
      </c>
      <c r="K32" s="125"/>
      <c r="L32" s="127"/>
      <c r="M32" s="126"/>
      <c r="N32" s="150"/>
      <c r="O32" s="127"/>
      <c r="P32" s="126">
        <v>20</v>
      </c>
      <c r="Q32" s="137"/>
      <c r="R32" s="127"/>
      <c r="S32" s="126"/>
      <c r="T32" s="163"/>
      <c r="U32" s="127"/>
      <c r="V32" s="126"/>
      <c r="W32" s="206"/>
      <c r="X32" s="22"/>
      <c r="Y32" s="22"/>
      <c r="Z32" s="22"/>
    </row>
    <row r="33" spans="1:26" s="18" customFormat="1" ht="13" customHeight="1" x14ac:dyDescent="0.2">
      <c r="A33" s="198"/>
      <c r="B33" s="192" t="s">
        <v>130</v>
      </c>
      <c r="C33" s="174" t="s">
        <v>65</v>
      </c>
      <c r="D33" s="122" t="s">
        <v>42</v>
      </c>
      <c r="E33" s="166" t="s">
        <v>43</v>
      </c>
      <c r="F33" s="122">
        <f>SUM(F34:F38)</f>
        <v>100</v>
      </c>
      <c r="G33" s="342">
        <f>SUM(G34:G38)</f>
        <v>10</v>
      </c>
      <c r="H33" s="122">
        <f>SUM(H34:H38)</f>
        <v>60</v>
      </c>
      <c r="I33" s="136"/>
      <c r="J33" s="136">
        <f>SUM(J34:J38)</f>
        <v>40</v>
      </c>
      <c r="K33" s="167"/>
      <c r="L33" s="17"/>
      <c r="M33" s="13"/>
      <c r="N33" s="151"/>
      <c r="O33" s="17">
        <f>SUM(O34:O38)</f>
        <v>20</v>
      </c>
      <c r="P33" s="13"/>
      <c r="Q33" s="169"/>
      <c r="R33" s="17">
        <f>SUM(R34:R38)</f>
        <v>20</v>
      </c>
      <c r="S33" s="13">
        <f>SUM(S34:S38)</f>
        <v>20</v>
      </c>
      <c r="T33" s="157"/>
      <c r="U33" s="17">
        <f>SUM(U34:U38)</f>
        <v>20</v>
      </c>
      <c r="V33" s="13">
        <f>SUM(V34:V38)</f>
        <v>20</v>
      </c>
      <c r="W33" s="207"/>
      <c r="X33" s="22"/>
      <c r="Y33" s="22"/>
      <c r="Z33" s="22"/>
    </row>
    <row r="34" spans="1:26" s="18" customFormat="1" ht="13" customHeight="1" x14ac:dyDescent="0.2">
      <c r="A34" s="198"/>
      <c r="B34" s="185" t="s">
        <v>132</v>
      </c>
      <c r="C34" s="89"/>
      <c r="D34" s="165"/>
      <c r="E34" s="7" t="s">
        <v>15</v>
      </c>
      <c r="F34" s="6">
        <v>20</v>
      </c>
      <c r="G34" s="264">
        <v>2</v>
      </c>
      <c r="H34" s="6">
        <v>20</v>
      </c>
      <c r="I34" s="5"/>
      <c r="J34" s="5"/>
      <c r="K34" s="168"/>
      <c r="L34" s="87"/>
      <c r="M34" s="29"/>
      <c r="N34" s="152"/>
      <c r="O34" s="88">
        <v>20</v>
      </c>
      <c r="P34" s="20"/>
      <c r="Q34" s="27"/>
      <c r="R34" s="88"/>
      <c r="S34" s="20"/>
      <c r="T34" s="155"/>
      <c r="U34" s="88"/>
      <c r="V34" s="29"/>
      <c r="W34" s="208"/>
      <c r="X34" s="22"/>
      <c r="Y34" s="22"/>
      <c r="Z34" s="22"/>
    </row>
    <row r="35" spans="1:26" s="18" customFormat="1" ht="13" customHeight="1" x14ac:dyDescent="0.2">
      <c r="A35" s="198"/>
      <c r="B35" s="518" t="s">
        <v>131</v>
      </c>
      <c r="C35" s="560"/>
      <c r="D35" s="165" t="s">
        <v>15</v>
      </c>
      <c r="E35" s="7"/>
      <c r="F35" s="6">
        <v>20</v>
      </c>
      <c r="G35" s="343">
        <v>2</v>
      </c>
      <c r="H35" s="6">
        <v>20</v>
      </c>
      <c r="I35" s="5"/>
      <c r="J35" s="5"/>
      <c r="K35" s="168"/>
      <c r="L35" s="87"/>
      <c r="M35" s="29"/>
      <c r="N35" s="152"/>
      <c r="O35" s="88"/>
      <c r="P35" s="20"/>
      <c r="Q35" s="27"/>
      <c r="R35" s="88">
        <v>20</v>
      </c>
      <c r="S35" s="20"/>
      <c r="T35" s="155"/>
      <c r="U35" s="88"/>
      <c r="V35" s="29"/>
      <c r="W35" s="208"/>
      <c r="X35" s="22"/>
      <c r="Y35" s="22"/>
      <c r="Z35" s="22"/>
    </row>
    <row r="36" spans="1:26" s="18" customFormat="1" ht="13" customHeight="1" x14ac:dyDescent="0.2">
      <c r="A36" s="198"/>
      <c r="B36" s="529"/>
      <c r="C36" s="561"/>
      <c r="D36" s="165" t="s">
        <v>15</v>
      </c>
      <c r="E36" s="7"/>
      <c r="F36" s="6">
        <v>20</v>
      </c>
      <c r="G36" s="340">
        <v>2</v>
      </c>
      <c r="H36" s="6"/>
      <c r="I36" s="5"/>
      <c r="J36" s="5">
        <v>20</v>
      </c>
      <c r="K36" s="168"/>
      <c r="L36" s="87"/>
      <c r="M36" s="29"/>
      <c r="N36" s="152"/>
      <c r="O36" s="88"/>
      <c r="P36" s="20"/>
      <c r="Q36" s="27"/>
      <c r="R36" s="88"/>
      <c r="S36" s="20">
        <v>20</v>
      </c>
      <c r="T36" s="155"/>
      <c r="U36" s="88"/>
      <c r="V36" s="29"/>
      <c r="W36" s="208"/>
      <c r="X36" s="22"/>
      <c r="Y36" s="22"/>
      <c r="Z36" s="22"/>
    </row>
    <row r="37" spans="1:26" s="18" customFormat="1" ht="13" customHeight="1" x14ac:dyDescent="0.2">
      <c r="A37" s="198"/>
      <c r="B37" s="529"/>
      <c r="C37" s="561"/>
      <c r="D37" s="165"/>
      <c r="E37" s="7" t="s">
        <v>15</v>
      </c>
      <c r="F37" s="6">
        <v>20</v>
      </c>
      <c r="G37" s="344">
        <v>2</v>
      </c>
      <c r="H37" s="6">
        <v>20</v>
      </c>
      <c r="I37" s="5"/>
      <c r="J37" s="5"/>
      <c r="K37" s="168"/>
      <c r="L37" s="87"/>
      <c r="M37" s="29"/>
      <c r="N37" s="152"/>
      <c r="O37" s="88"/>
      <c r="P37" s="20"/>
      <c r="Q37" s="27"/>
      <c r="R37" s="88"/>
      <c r="S37" s="20"/>
      <c r="T37" s="155"/>
      <c r="U37" s="88">
        <v>20</v>
      </c>
      <c r="V37" s="29"/>
      <c r="W37" s="208"/>
      <c r="X37" s="22"/>
      <c r="Y37" s="22"/>
      <c r="Z37" s="22"/>
    </row>
    <row r="38" spans="1:26" s="18" customFormat="1" ht="13" customHeight="1" thickBot="1" x14ac:dyDescent="0.25">
      <c r="A38" s="198"/>
      <c r="B38" s="519"/>
      <c r="C38" s="562"/>
      <c r="D38" s="104"/>
      <c r="E38" s="103" t="s">
        <v>15</v>
      </c>
      <c r="F38" s="104">
        <v>20</v>
      </c>
      <c r="G38" s="345">
        <v>2</v>
      </c>
      <c r="H38" s="104"/>
      <c r="I38" s="104"/>
      <c r="J38" s="104">
        <v>20</v>
      </c>
      <c r="K38" s="138"/>
      <c r="L38" s="111"/>
      <c r="M38" s="108"/>
      <c r="N38" s="153"/>
      <c r="O38" s="109"/>
      <c r="P38" s="112"/>
      <c r="Q38" s="170"/>
      <c r="R38" s="109"/>
      <c r="S38" s="112"/>
      <c r="T38" s="164"/>
      <c r="U38" s="109"/>
      <c r="V38" s="112">
        <v>20</v>
      </c>
      <c r="W38" s="209"/>
      <c r="X38" s="22"/>
      <c r="Y38" s="22"/>
      <c r="Z38" s="22"/>
    </row>
    <row r="39" spans="1:26" s="21" customFormat="1" ht="13" customHeight="1" thickBot="1" x14ac:dyDescent="0.3">
      <c r="A39" s="199"/>
      <c r="B39" s="356" t="s">
        <v>140</v>
      </c>
      <c r="C39" s="113"/>
      <c r="D39" s="123" t="s">
        <v>15</v>
      </c>
      <c r="E39" s="124"/>
      <c r="F39" s="123">
        <v>15</v>
      </c>
      <c r="G39" s="341">
        <v>2</v>
      </c>
      <c r="H39" s="123"/>
      <c r="I39" s="123"/>
      <c r="J39" s="123">
        <v>15</v>
      </c>
      <c r="K39" s="125"/>
      <c r="L39" s="127"/>
      <c r="M39" s="126">
        <v>15</v>
      </c>
      <c r="N39" s="150"/>
      <c r="O39" s="127"/>
      <c r="P39" s="126"/>
      <c r="Q39" s="357"/>
      <c r="R39" s="127"/>
      <c r="S39" s="126"/>
      <c r="T39" s="163"/>
      <c r="U39" s="127"/>
      <c r="V39" s="126"/>
      <c r="W39" s="358"/>
      <c r="X39" s="25"/>
      <c r="Y39" s="25"/>
      <c r="Z39" s="25"/>
    </row>
    <row r="40" spans="1:26" s="21" customFormat="1" ht="13" customHeight="1" x14ac:dyDescent="0.25">
      <c r="A40" s="199"/>
      <c r="B40" s="444" t="s">
        <v>141</v>
      </c>
      <c r="C40" s="463" t="s">
        <v>66</v>
      </c>
      <c r="D40" s="465" t="s">
        <v>29</v>
      </c>
      <c r="E40" s="467" t="s">
        <v>29</v>
      </c>
      <c r="F40" s="465">
        <v>120</v>
      </c>
      <c r="G40" s="346">
        <v>4</v>
      </c>
      <c r="H40" s="465">
        <v>120</v>
      </c>
      <c r="I40" s="469"/>
      <c r="J40" s="469"/>
      <c r="K40" s="473"/>
      <c r="L40" s="542"/>
      <c r="M40" s="534"/>
      <c r="N40" s="544"/>
      <c r="O40" s="532">
        <v>60</v>
      </c>
      <c r="P40" s="534"/>
      <c r="Q40" s="546"/>
      <c r="R40" s="542">
        <v>60</v>
      </c>
      <c r="S40" s="534"/>
      <c r="T40" s="565"/>
      <c r="U40" s="532"/>
      <c r="V40" s="534"/>
      <c r="W40" s="563"/>
      <c r="X40" s="25"/>
      <c r="Y40" s="25"/>
      <c r="Z40" s="25"/>
    </row>
    <row r="41" spans="1:26" s="21" customFormat="1" ht="13" customHeight="1" thickBot="1" x14ac:dyDescent="0.3">
      <c r="A41" s="199"/>
      <c r="B41" s="445"/>
      <c r="C41" s="464"/>
      <c r="D41" s="466"/>
      <c r="E41" s="468"/>
      <c r="F41" s="466"/>
      <c r="G41" s="347">
        <v>4</v>
      </c>
      <c r="H41" s="466"/>
      <c r="I41" s="470"/>
      <c r="J41" s="470"/>
      <c r="K41" s="474"/>
      <c r="L41" s="543"/>
      <c r="M41" s="535"/>
      <c r="N41" s="545"/>
      <c r="O41" s="533"/>
      <c r="P41" s="535"/>
      <c r="Q41" s="547"/>
      <c r="R41" s="543"/>
      <c r="S41" s="535"/>
      <c r="T41" s="566"/>
      <c r="U41" s="533"/>
      <c r="V41" s="535"/>
      <c r="W41" s="564"/>
      <c r="X41" s="25"/>
      <c r="Y41" s="25"/>
      <c r="Z41" s="25"/>
    </row>
    <row r="42" spans="1:26" s="21" customFormat="1" ht="13" customHeight="1" x14ac:dyDescent="0.25">
      <c r="A42" s="199"/>
      <c r="B42" s="359" t="s">
        <v>147</v>
      </c>
      <c r="C42" s="171"/>
      <c r="D42" s="128"/>
      <c r="E42" s="95"/>
      <c r="F42" s="128">
        <f>SUM(F8,F18,F27,F32,F33,F40,F39)</f>
        <v>690</v>
      </c>
      <c r="G42" s="281"/>
      <c r="H42" s="128">
        <f>SUM(H8,H18,H27,H32,H33,H40)</f>
        <v>400</v>
      </c>
      <c r="I42" s="128"/>
      <c r="J42" s="128">
        <f>SUM(J8,J18,J27,J32,J33,J40,J39)</f>
        <v>170</v>
      </c>
      <c r="K42" s="129">
        <f>SUM(Z34,K8,K16,K16,K18,K27,K32,K40)</f>
        <v>120</v>
      </c>
      <c r="L42" s="536">
        <f>SUM(L8:N8,L18:N18,L27:N27,L32:N32,L33:N33,L40:N41,L39:N39)</f>
        <v>230</v>
      </c>
      <c r="M42" s="537"/>
      <c r="N42" s="538"/>
      <c r="O42" s="537">
        <f>SUM(O8:Q8,O18:Q18,O27:Q27,O32:Q32,O33:Q33,O40:Q41)</f>
        <v>225</v>
      </c>
      <c r="P42" s="537"/>
      <c r="Q42" s="539"/>
      <c r="R42" s="536">
        <f>SUM(R8:T8,R18:T18,R27:T27,R32:T32,R33:T33,R40:T41)</f>
        <v>145</v>
      </c>
      <c r="S42" s="537"/>
      <c r="T42" s="538"/>
      <c r="U42" s="461">
        <f>SUM(U8:W8,U18:W18,U27:W27,U32:W33,U40:W41)</f>
        <v>90</v>
      </c>
      <c r="V42" s="461"/>
      <c r="W42" s="462"/>
      <c r="X42" s="25"/>
      <c r="Y42" s="25"/>
      <c r="Z42" s="25"/>
    </row>
    <row r="43" spans="1:26" s="21" customFormat="1" ht="13" customHeight="1" x14ac:dyDescent="0.25">
      <c r="A43" s="199"/>
      <c r="B43" s="360" t="s">
        <v>148</v>
      </c>
      <c r="C43" s="172"/>
      <c r="D43" s="90"/>
      <c r="E43" s="91"/>
      <c r="F43" s="92"/>
      <c r="G43" s="91">
        <f>SUM(G8,G18,G27,G32,G40:G41,G39)</f>
        <v>80</v>
      </c>
      <c r="H43" s="93"/>
      <c r="I43" s="93"/>
      <c r="J43" s="93"/>
      <c r="K43" s="94"/>
      <c r="L43" s="540">
        <f>SUM(G9:G17,G20,G28,G39)</f>
        <v>30</v>
      </c>
      <c r="M43" s="471"/>
      <c r="N43" s="472"/>
      <c r="O43" s="471">
        <f>SUM(G19,G21:G24,G29,G32,G40)</f>
        <v>28</v>
      </c>
      <c r="P43" s="471"/>
      <c r="Q43" s="541"/>
      <c r="R43" s="540">
        <f>SUM(G25,G30,G41)</f>
        <v>11</v>
      </c>
      <c r="S43" s="471"/>
      <c r="T43" s="472"/>
      <c r="U43" s="471">
        <f>SUM(G26,G31)</f>
        <v>11</v>
      </c>
      <c r="V43" s="471"/>
      <c r="W43" s="472"/>
      <c r="X43" s="25"/>
      <c r="Y43" s="25"/>
      <c r="Z43" s="25"/>
    </row>
    <row r="44" spans="1:26" s="21" customFormat="1" ht="13" customHeight="1" x14ac:dyDescent="0.25">
      <c r="A44" s="199"/>
      <c r="B44" s="361" t="s">
        <v>135</v>
      </c>
      <c r="C44" s="172"/>
      <c r="D44" s="92"/>
      <c r="E44" s="91"/>
      <c r="F44" s="92"/>
      <c r="G44" s="91">
        <f>SUM(G33)</f>
        <v>10</v>
      </c>
      <c r="H44" s="93"/>
      <c r="I44" s="93"/>
      <c r="J44" s="93"/>
      <c r="K44" s="94"/>
      <c r="L44" s="540"/>
      <c r="M44" s="471"/>
      <c r="N44" s="472"/>
      <c r="O44" s="471">
        <v>2</v>
      </c>
      <c r="P44" s="471"/>
      <c r="Q44" s="541"/>
      <c r="R44" s="540">
        <v>4</v>
      </c>
      <c r="S44" s="471"/>
      <c r="T44" s="472"/>
      <c r="U44" s="471">
        <v>4</v>
      </c>
      <c r="V44" s="471"/>
      <c r="W44" s="472"/>
      <c r="X44" s="25"/>
      <c r="Y44" s="25"/>
      <c r="Z44" s="25"/>
    </row>
    <row r="45" spans="1:26" s="21" customFormat="1" ht="13" customHeight="1" thickBot="1" x14ac:dyDescent="0.3">
      <c r="A45" s="199"/>
      <c r="B45" s="362" t="s">
        <v>30</v>
      </c>
      <c r="C45" s="173"/>
      <c r="D45" s="130">
        <v>3</v>
      </c>
      <c r="E45" s="131">
        <v>1</v>
      </c>
      <c r="F45" s="130"/>
      <c r="G45" s="131"/>
      <c r="H45" s="132"/>
      <c r="I45" s="132"/>
      <c r="J45" s="132"/>
      <c r="K45" s="133"/>
      <c r="L45" s="132"/>
      <c r="M45" s="132">
        <v>3</v>
      </c>
      <c r="N45" s="139"/>
      <c r="O45" s="132"/>
      <c r="P45" s="132">
        <v>1</v>
      </c>
      <c r="Q45" s="133"/>
      <c r="R45" s="134"/>
      <c r="S45" s="132"/>
      <c r="T45" s="139"/>
      <c r="U45" s="132"/>
      <c r="V45" s="132"/>
      <c r="W45" s="139"/>
      <c r="X45" s="25"/>
      <c r="Y45" s="25"/>
      <c r="Z45" s="25"/>
    </row>
    <row r="46" spans="1:26" s="21" customFormat="1" ht="6.75" customHeight="1" x14ac:dyDescent="0.25">
      <c r="B46" s="193"/>
      <c r="C46" s="182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25"/>
      <c r="Y46" s="25"/>
      <c r="Z46" s="25"/>
    </row>
    <row r="47" spans="1:26" s="1" customFormat="1" ht="7.5" customHeight="1" thickBot="1" x14ac:dyDescent="0.3">
      <c r="B47" s="479"/>
      <c r="C47" s="479"/>
      <c r="D47" s="479"/>
      <c r="E47" s="479"/>
      <c r="F47" s="479"/>
      <c r="G47" s="479"/>
      <c r="H47" s="479"/>
      <c r="I47" s="479"/>
      <c r="J47" s="479"/>
      <c r="K47" s="479"/>
      <c r="L47" s="479"/>
      <c r="M47" s="479"/>
      <c r="N47" s="479"/>
      <c r="O47" s="479"/>
      <c r="P47" s="479"/>
      <c r="Q47" s="479"/>
      <c r="R47" s="479"/>
      <c r="S47" s="479"/>
      <c r="T47" s="479"/>
      <c r="U47" s="479"/>
      <c r="V47" s="479"/>
      <c r="W47" s="479"/>
      <c r="X47" s="24"/>
      <c r="Y47" s="24"/>
      <c r="Z47" s="24"/>
    </row>
    <row r="48" spans="1:26" s="1" customFormat="1" ht="11.25" customHeight="1" x14ac:dyDescent="0.25">
      <c r="A48" s="194"/>
      <c r="B48" s="448" t="s">
        <v>122</v>
      </c>
      <c r="C48" s="480"/>
      <c r="D48" s="567" t="s">
        <v>0</v>
      </c>
      <c r="E48" s="568"/>
      <c r="F48" s="569" t="s">
        <v>126</v>
      </c>
      <c r="G48" s="572" t="s">
        <v>1</v>
      </c>
      <c r="H48" s="575" t="s">
        <v>2</v>
      </c>
      <c r="I48" s="454"/>
      <c r="J48" s="454"/>
      <c r="K48" s="455"/>
      <c r="L48" s="454" t="s">
        <v>124</v>
      </c>
      <c r="M48" s="454"/>
      <c r="N48" s="454"/>
      <c r="O48" s="454"/>
      <c r="P48" s="454"/>
      <c r="Q48" s="455"/>
      <c r="R48" s="451" t="s">
        <v>125</v>
      </c>
      <c r="S48" s="452"/>
      <c r="T48" s="452"/>
      <c r="U48" s="452"/>
      <c r="V48" s="452"/>
      <c r="W48" s="453"/>
      <c r="X48" s="24"/>
      <c r="Y48" s="24"/>
      <c r="Z48" s="24"/>
    </row>
    <row r="49" spans="1:26" s="1" customFormat="1" ht="12" customHeight="1" x14ac:dyDescent="0.25">
      <c r="A49" s="194"/>
      <c r="B49" s="449"/>
      <c r="C49" s="480"/>
      <c r="D49" s="375" t="s">
        <v>123</v>
      </c>
      <c r="E49" s="377" t="s">
        <v>7</v>
      </c>
      <c r="F49" s="570"/>
      <c r="G49" s="573"/>
      <c r="H49" s="457" t="s">
        <v>3</v>
      </c>
      <c r="I49" s="459" t="s">
        <v>4</v>
      </c>
      <c r="J49" s="475" t="s">
        <v>5</v>
      </c>
      <c r="K49" s="477" t="s">
        <v>6</v>
      </c>
      <c r="L49" s="422" t="s">
        <v>8</v>
      </c>
      <c r="M49" s="422"/>
      <c r="N49" s="423"/>
      <c r="O49" s="422" t="s">
        <v>9</v>
      </c>
      <c r="P49" s="422"/>
      <c r="Q49" s="456"/>
      <c r="R49" s="421" t="s">
        <v>92</v>
      </c>
      <c r="S49" s="422"/>
      <c r="T49" s="422"/>
      <c r="U49" s="422"/>
      <c r="V49" s="422"/>
      <c r="W49" s="423"/>
      <c r="X49" s="24"/>
      <c r="Y49" s="24"/>
      <c r="Z49" s="24"/>
    </row>
    <row r="50" spans="1:26" s="1" customFormat="1" ht="13" customHeight="1" thickBot="1" x14ac:dyDescent="0.3">
      <c r="A50" s="194"/>
      <c r="B50" s="450"/>
      <c r="C50" s="481"/>
      <c r="D50" s="376"/>
      <c r="E50" s="378"/>
      <c r="F50" s="571"/>
      <c r="G50" s="574"/>
      <c r="H50" s="458"/>
      <c r="I50" s="460"/>
      <c r="J50" s="476"/>
      <c r="K50" s="478"/>
      <c r="L50" s="218" t="s">
        <v>13</v>
      </c>
      <c r="M50" s="219" t="s">
        <v>5</v>
      </c>
      <c r="N50" s="220" t="s">
        <v>6</v>
      </c>
      <c r="O50" s="218" t="s">
        <v>13</v>
      </c>
      <c r="P50" s="221" t="s">
        <v>5</v>
      </c>
      <c r="Q50" s="222" t="s">
        <v>6</v>
      </c>
      <c r="R50" s="427" t="s">
        <v>13</v>
      </c>
      <c r="S50" s="426"/>
      <c r="T50" s="424" t="s">
        <v>5</v>
      </c>
      <c r="U50" s="426"/>
      <c r="V50" s="424" t="s">
        <v>6</v>
      </c>
      <c r="W50" s="425"/>
      <c r="X50" s="24"/>
      <c r="Y50" s="24"/>
      <c r="Z50" s="24"/>
    </row>
    <row r="51" spans="1:26" s="9" customFormat="1" ht="13" customHeight="1" x14ac:dyDescent="0.25">
      <c r="A51" s="197"/>
      <c r="B51" s="223" t="s">
        <v>142</v>
      </c>
      <c r="C51" s="224"/>
      <c r="D51" s="225"/>
      <c r="E51" s="226"/>
      <c r="F51" s="227"/>
      <c r="G51" s="228"/>
      <c r="H51" s="229"/>
      <c r="I51" s="230"/>
      <c r="J51" s="230"/>
      <c r="K51" s="231"/>
      <c r="L51" s="229"/>
      <c r="M51" s="230"/>
      <c r="N51" s="232"/>
      <c r="O51" s="229"/>
      <c r="P51" s="233"/>
      <c r="Q51" s="231"/>
      <c r="R51" s="234"/>
      <c r="S51" s="229"/>
      <c r="T51" s="233"/>
      <c r="U51" s="229"/>
      <c r="V51" s="233"/>
      <c r="W51" s="235"/>
      <c r="X51" s="25"/>
      <c r="Y51" s="25"/>
      <c r="Z51" s="25"/>
    </row>
    <row r="52" spans="1:26" s="9" customFormat="1" ht="13" customHeight="1" x14ac:dyDescent="0.25">
      <c r="A52" s="197"/>
      <c r="B52" s="236" t="s">
        <v>68</v>
      </c>
      <c r="C52" s="237" t="s">
        <v>56</v>
      </c>
      <c r="D52" s="385" t="s">
        <v>15</v>
      </c>
      <c r="E52" s="386"/>
      <c r="F52" s="238">
        <v>15</v>
      </c>
      <c r="G52" s="239">
        <v>3</v>
      </c>
      <c r="H52" s="238"/>
      <c r="I52" s="240"/>
      <c r="J52" s="241">
        <v>15</v>
      </c>
      <c r="K52" s="239"/>
      <c r="L52" s="242"/>
      <c r="M52" s="243"/>
      <c r="N52" s="244"/>
      <c r="O52" s="242"/>
      <c r="P52" s="245"/>
      <c r="Q52" s="246"/>
      <c r="R52" s="400"/>
      <c r="S52" s="401"/>
      <c r="T52" s="402">
        <v>15</v>
      </c>
      <c r="U52" s="403"/>
      <c r="V52" s="402"/>
      <c r="W52" s="404"/>
      <c r="X52" s="25"/>
      <c r="Y52" s="25"/>
      <c r="Z52" s="25"/>
    </row>
    <row r="53" spans="1:26" ht="13" customHeight="1" x14ac:dyDescent="0.2">
      <c r="A53" s="195"/>
      <c r="B53" s="236" t="s">
        <v>69</v>
      </c>
      <c r="C53" s="237" t="s">
        <v>57</v>
      </c>
      <c r="D53" s="387" t="s">
        <v>15</v>
      </c>
      <c r="E53" s="388"/>
      <c r="F53" s="238">
        <v>15</v>
      </c>
      <c r="G53" s="239">
        <v>3</v>
      </c>
      <c r="H53" s="238"/>
      <c r="I53" s="240"/>
      <c r="J53" s="241">
        <v>15</v>
      </c>
      <c r="K53" s="239"/>
      <c r="L53" s="242"/>
      <c r="M53" s="243"/>
      <c r="N53" s="244"/>
      <c r="O53" s="242"/>
      <c r="P53" s="245"/>
      <c r="Q53" s="247"/>
      <c r="R53" s="405"/>
      <c r="S53" s="406"/>
      <c r="T53" s="407">
        <v>15</v>
      </c>
      <c r="U53" s="408"/>
      <c r="V53" s="407"/>
      <c r="W53" s="409"/>
    </row>
    <row r="54" spans="1:26" ht="13" customHeight="1" x14ac:dyDescent="0.2">
      <c r="A54" s="195"/>
      <c r="B54" s="248" t="s">
        <v>70</v>
      </c>
      <c r="C54" s="249" t="s">
        <v>58</v>
      </c>
      <c r="D54" s="387" t="s">
        <v>15</v>
      </c>
      <c r="E54" s="388"/>
      <c r="F54" s="250">
        <v>15</v>
      </c>
      <c r="G54" s="251">
        <v>3</v>
      </c>
      <c r="H54" s="252"/>
      <c r="I54" s="253"/>
      <c r="J54" s="254">
        <v>15</v>
      </c>
      <c r="K54" s="255"/>
      <c r="L54" s="256"/>
      <c r="M54" s="254"/>
      <c r="N54" s="257"/>
      <c r="O54" s="258"/>
      <c r="P54" s="259"/>
      <c r="Q54" s="260"/>
      <c r="R54" s="410"/>
      <c r="S54" s="411"/>
      <c r="T54" s="412">
        <v>15</v>
      </c>
      <c r="U54" s="396"/>
      <c r="V54" s="412"/>
      <c r="W54" s="413"/>
    </row>
    <row r="55" spans="1:26" ht="13" customHeight="1" x14ac:dyDescent="0.2">
      <c r="A55" s="195"/>
      <c r="B55" s="261" t="s">
        <v>71</v>
      </c>
      <c r="C55" s="262" t="s">
        <v>59</v>
      </c>
      <c r="D55" s="389" t="s">
        <v>15</v>
      </c>
      <c r="E55" s="390"/>
      <c r="F55" s="263">
        <v>10</v>
      </c>
      <c r="G55" s="264">
        <v>3</v>
      </c>
      <c r="H55" s="263"/>
      <c r="I55" s="265"/>
      <c r="J55" s="266">
        <v>10</v>
      </c>
      <c r="K55" s="264"/>
      <c r="L55" s="252"/>
      <c r="M55" s="254"/>
      <c r="N55" s="257"/>
      <c r="O55" s="252"/>
      <c r="P55" s="267"/>
      <c r="Q55" s="255"/>
      <c r="R55" s="395"/>
      <c r="S55" s="396"/>
      <c r="T55" s="412">
        <v>10</v>
      </c>
      <c r="U55" s="396"/>
      <c r="V55" s="412"/>
      <c r="W55" s="413"/>
    </row>
    <row r="56" spans="1:26" s="43" customFormat="1" ht="13" customHeight="1" thickBot="1" x14ac:dyDescent="0.25">
      <c r="A56" s="195"/>
      <c r="B56" s="268" t="s">
        <v>72</v>
      </c>
      <c r="C56" s="269" t="s">
        <v>93</v>
      </c>
      <c r="D56" s="381" t="s">
        <v>15</v>
      </c>
      <c r="E56" s="382"/>
      <c r="F56" s="270">
        <v>10</v>
      </c>
      <c r="G56" s="271">
        <v>3</v>
      </c>
      <c r="H56" s="270"/>
      <c r="I56" s="272"/>
      <c r="J56" s="273">
        <v>10</v>
      </c>
      <c r="K56" s="271"/>
      <c r="L56" s="274"/>
      <c r="M56" s="275"/>
      <c r="N56" s="276"/>
      <c r="O56" s="274"/>
      <c r="P56" s="277"/>
      <c r="Q56" s="278"/>
      <c r="R56" s="414"/>
      <c r="S56" s="415"/>
      <c r="T56" s="416">
        <v>10</v>
      </c>
      <c r="U56" s="415"/>
      <c r="V56" s="416"/>
      <c r="W56" s="417"/>
      <c r="X56" s="22"/>
      <c r="Y56" s="22"/>
      <c r="Z56" s="22"/>
    </row>
    <row r="57" spans="1:26" s="43" customFormat="1" ht="13" customHeight="1" x14ac:dyDescent="0.25">
      <c r="A57" s="195"/>
      <c r="B57" s="371" t="s">
        <v>153</v>
      </c>
      <c r="C57" s="279"/>
      <c r="D57" s="383" t="s">
        <v>60</v>
      </c>
      <c r="E57" s="384"/>
      <c r="F57" s="280">
        <f>SUM(F52:F56)</f>
        <v>65</v>
      </c>
      <c r="G57" s="281"/>
      <c r="H57" s="280"/>
      <c r="I57" s="282"/>
      <c r="J57" s="280">
        <f>SUM(J52:J56)</f>
        <v>65</v>
      </c>
      <c r="K57" s="281"/>
      <c r="L57" s="280"/>
      <c r="M57" s="280"/>
      <c r="N57" s="283"/>
      <c r="O57" s="280"/>
      <c r="P57" s="284"/>
      <c r="Q57" s="281"/>
      <c r="R57" s="418">
        <f>SUM(T52:T57)</f>
        <v>65</v>
      </c>
      <c r="S57" s="419"/>
      <c r="T57" s="419"/>
      <c r="U57" s="419"/>
      <c r="V57" s="419"/>
      <c r="W57" s="420"/>
      <c r="X57" s="22"/>
      <c r="Y57" s="22"/>
      <c r="Z57" s="22"/>
    </row>
    <row r="58" spans="1:26" s="43" customFormat="1" ht="13" customHeight="1" thickBot="1" x14ac:dyDescent="0.25">
      <c r="A58" s="195"/>
      <c r="B58" s="362" t="s">
        <v>154</v>
      </c>
      <c r="C58" s="285"/>
      <c r="D58" s="391"/>
      <c r="E58" s="392"/>
      <c r="F58" s="286"/>
      <c r="G58" s="287">
        <f>SUM(G52:G56)</f>
        <v>15</v>
      </c>
      <c r="H58" s="286"/>
      <c r="I58" s="288"/>
      <c r="J58" s="286"/>
      <c r="K58" s="289"/>
      <c r="L58" s="286"/>
      <c r="M58" s="286"/>
      <c r="N58" s="290"/>
      <c r="O58" s="286"/>
      <c r="P58" s="291"/>
      <c r="Q58" s="289"/>
      <c r="R58" s="397">
        <f>SUM(G52:G56)</f>
        <v>15</v>
      </c>
      <c r="S58" s="398"/>
      <c r="T58" s="398"/>
      <c r="U58" s="398"/>
      <c r="V58" s="398"/>
      <c r="W58" s="399"/>
      <c r="X58" s="22"/>
      <c r="Y58" s="22"/>
      <c r="Z58" s="22"/>
    </row>
    <row r="59" spans="1:26" s="43" customFormat="1" ht="13" customHeight="1" x14ac:dyDescent="0.2">
      <c r="A59" s="195"/>
      <c r="B59" s="292" t="s">
        <v>143</v>
      </c>
      <c r="C59" s="293"/>
      <c r="D59" s="294"/>
      <c r="E59" s="295"/>
      <c r="F59" s="296"/>
      <c r="G59" s="297"/>
      <c r="H59" s="298"/>
      <c r="I59" s="299"/>
      <c r="J59" s="299"/>
      <c r="K59" s="300"/>
      <c r="L59" s="298"/>
      <c r="M59" s="299"/>
      <c r="N59" s="301"/>
      <c r="O59" s="298"/>
      <c r="P59" s="302"/>
      <c r="Q59" s="300"/>
      <c r="R59" s="303"/>
      <c r="S59" s="298"/>
      <c r="T59" s="302"/>
      <c r="U59" s="298"/>
      <c r="V59" s="302"/>
      <c r="W59" s="304"/>
      <c r="X59" s="22"/>
      <c r="Y59" s="22"/>
      <c r="Z59" s="22"/>
    </row>
    <row r="60" spans="1:26" s="43" customFormat="1" ht="13" customHeight="1" x14ac:dyDescent="0.2">
      <c r="A60" s="195"/>
      <c r="B60" s="236" t="s">
        <v>74</v>
      </c>
      <c r="C60" s="305" t="s">
        <v>94</v>
      </c>
      <c r="D60" s="393" t="s">
        <v>15</v>
      </c>
      <c r="E60" s="394"/>
      <c r="F60" s="306">
        <v>15</v>
      </c>
      <c r="G60" s="307">
        <v>3</v>
      </c>
      <c r="H60" s="306"/>
      <c r="I60" s="308"/>
      <c r="J60" s="309">
        <v>15</v>
      </c>
      <c r="K60" s="307"/>
      <c r="L60" s="310"/>
      <c r="M60" s="311"/>
      <c r="N60" s="312"/>
      <c r="O60" s="310"/>
      <c r="P60" s="313"/>
      <c r="Q60" s="314"/>
      <c r="R60" s="428"/>
      <c r="S60" s="429"/>
      <c r="T60" s="430">
        <v>15</v>
      </c>
      <c r="U60" s="431"/>
      <c r="V60" s="430"/>
      <c r="W60" s="432"/>
      <c r="X60" s="22"/>
      <c r="Y60" s="22"/>
      <c r="Z60" s="22"/>
    </row>
    <row r="61" spans="1:26" s="43" customFormat="1" ht="13" customHeight="1" x14ac:dyDescent="0.2">
      <c r="A61" s="195"/>
      <c r="B61" s="236" t="s">
        <v>73</v>
      </c>
      <c r="C61" s="237" t="s">
        <v>95</v>
      </c>
      <c r="D61" s="387" t="s">
        <v>15</v>
      </c>
      <c r="E61" s="388"/>
      <c r="F61" s="238">
        <v>15</v>
      </c>
      <c r="G61" s="239">
        <v>3</v>
      </c>
      <c r="H61" s="238"/>
      <c r="I61" s="240"/>
      <c r="J61" s="241">
        <v>15</v>
      </c>
      <c r="K61" s="239"/>
      <c r="L61" s="242"/>
      <c r="M61" s="243"/>
      <c r="N61" s="244"/>
      <c r="O61" s="242"/>
      <c r="P61" s="245"/>
      <c r="Q61" s="247"/>
      <c r="R61" s="405"/>
      <c r="S61" s="406"/>
      <c r="T61" s="407">
        <v>15</v>
      </c>
      <c r="U61" s="408"/>
      <c r="V61" s="407"/>
      <c r="W61" s="409"/>
      <c r="X61" s="22"/>
      <c r="Y61" s="22"/>
      <c r="Z61" s="22"/>
    </row>
    <row r="62" spans="1:26" ht="13" customHeight="1" x14ac:dyDescent="0.2">
      <c r="A62" s="195"/>
      <c r="B62" s="248" t="s">
        <v>75</v>
      </c>
      <c r="C62" s="249" t="s">
        <v>96</v>
      </c>
      <c r="D62" s="387" t="s">
        <v>15</v>
      </c>
      <c r="E62" s="388"/>
      <c r="F62" s="250">
        <v>15</v>
      </c>
      <c r="G62" s="251">
        <v>3</v>
      </c>
      <c r="H62" s="252"/>
      <c r="I62" s="253"/>
      <c r="J62" s="254">
        <v>15</v>
      </c>
      <c r="K62" s="255"/>
      <c r="L62" s="256"/>
      <c r="M62" s="254"/>
      <c r="N62" s="257"/>
      <c r="O62" s="258"/>
      <c r="P62" s="259"/>
      <c r="Q62" s="260"/>
      <c r="R62" s="410"/>
      <c r="S62" s="411"/>
      <c r="T62" s="412">
        <v>15</v>
      </c>
      <c r="U62" s="396"/>
      <c r="V62" s="412"/>
      <c r="W62" s="413"/>
    </row>
    <row r="63" spans="1:26" s="43" customFormat="1" ht="13" customHeight="1" x14ac:dyDescent="0.2">
      <c r="A63" s="195"/>
      <c r="B63" s="261" t="s">
        <v>76</v>
      </c>
      <c r="C63" s="262" t="s">
        <v>97</v>
      </c>
      <c r="D63" s="389" t="s">
        <v>15</v>
      </c>
      <c r="E63" s="390"/>
      <c r="F63" s="263">
        <v>10</v>
      </c>
      <c r="G63" s="264">
        <v>3</v>
      </c>
      <c r="H63" s="263"/>
      <c r="I63" s="265"/>
      <c r="J63" s="266">
        <v>10</v>
      </c>
      <c r="K63" s="264"/>
      <c r="L63" s="252"/>
      <c r="M63" s="254"/>
      <c r="N63" s="257"/>
      <c r="O63" s="252"/>
      <c r="P63" s="267"/>
      <c r="Q63" s="255"/>
      <c r="R63" s="395"/>
      <c r="S63" s="396"/>
      <c r="T63" s="412">
        <v>10</v>
      </c>
      <c r="U63" s="396"/>
      <c r="V63" s="412"/>
      <c r="W63" s="413"/>
      <c r="X63" s="22"/>
      <c r="Y63" s="22"/>
      <c r="Z63" s="22"/>
    </row>
    <row r="64" spans="1:26" ht="13" customHeight="1" thickBot="1" x14ac:dyDescent="0.25">
      <c r="A64" s="195"/>
      <c r="B64" s="268" t="s">
        <v>77</v>
      </c>
      <c r="C64" s="269" t="s">
        <v>98</v>
      </c>
      <c r="D64" s="381" t="s">
        <v>15</v>
      </c>
      <c r="E64" s="382"/>
      <c r="F64" s="270">
        <v>10</v>
      </c>
      <c r="G64" s="271">
        <v>3</v>
      </c>
      <c r="H64" s="270"/>
      <c r="I64" s="272"/>
      <c r="J64" s="273">
        <v>10</v>
      </c>
      <c r="K64" s="271"/>
      <c r="L64" s="274"/>
      <c r="M64" s="275"/>
      <c r="N64" s="315"/>
      <c r="O64" s="274"/>
      <c r="P64" s="277"/>
      <c r="Q64" s="278"/>
      <c r="R64" s="414"/>
      <c r="S64" s="415"/>
      <c r="T64" s="416">
        <v>10</v>
      </c>
      <c r="U64" s="415"/>
      <c r="V64" s="416"/>
      <c r="W64" s="417"/>
    </row>
    <row r="65" spans="1:26" s="43" customFormat="1" ht="13" customHeight="1" x14ac:dyDescent="0.25">
      <c r="A65" s="195"/>
      <c r="B65" s="371" t="s">
        <v>153</v>
      </c>
      <c r="C65" s="279"/>
      <c r="D65" s="383" t="s">
        <v>60</v>
      </c>
      <c r="E65" s="384"/>
      <c r="F65" s="280">
        <f>SUM(F60:F64)</f>
        <v>65</v>
      </c>
      <c r="G65" s="281"/>
      <c r="H65" s="280"/>
      <c r="I65" s="282"/>
      <c r="J65" s="280">
        <f>SUM(J60:J64)</f>
        <v>65</v>
      </c>
      <c r="K65" s="281"/>
      <c r="L65" s="280"/>
      <c r="M65" s="280"/>
      <c r="N65" s="283"/>
      <c r="O65" s="280"/>
      <c r="P65" s="284"/>
      <c r="Q65" s="281"/>
      <c r="R65" s="418">
        <f>SUM(T60:T64)</f>
        <v>65</v>
      </c>
      <c r="S65" s="419"/>
      <c r="T65" s="419"/>
      <c r="U65" s="419"/>
      <c r="V65" s="419"/>
      <c r="W65" s="420"/>
      <c r="X65" s="22"/>
      <c r="Y65" s="22"/>
      <c r="Z65" s="22"/>
    </row>
    <row r="66" spans="1:26" s="43" customFormat="1" ht="13" customHeight="1" thickBot="1" x14ac:dyDescent="0.25">
      <c r="A66" s="195"/>
      <c r="B66" s="362" t="s">
        <v>154</v>
      </c>
      <c r="C66" s="285"/>
      <c r="D66" s="379"/>
      <c r="E66" s="380"/>
      <c r="F66" s="286"/>
      <c r="G66" s="287">
        <f>SUM(G60:G64)</f>
        <v>15</v>
      </c>
      <c r="H66" s="286"/>
      <c r="I66" s="288"/>
      <c r="J66" s="286"/>
      <c r="K66" s="289"/>
      <c r="L66" s="316"/>
      <c r="M66" s="286"/>
      <c r="N66" s="290"/>
      <c r="O66" s="286"/>
      <c r="P66" s="291"/>
      <c r="Q66" s="289"/>
      <c r="R66" s="397">
        <f>SUM(G60:G64)</f>
        <v>15</v>
      </c>
      <c r="S66" s="398"/>
      <c r="T66" s="398"/>
      <c r="U66" s="398"/>
      <c r="V66" s="398"/>
      <c r="W66" s="399"/>
      <c r="X66" s="22"/>
      <c r="Y66" s="22"/>
      <c r="Z66" s="22"/>
    </row>
    <row r="67" spans="1:26" s="43" customFormat="1" ht="13" customHeight="1" x14ac:dyDescent="0.2">
      <c r="A67" s="195"/>
      <c r="B67" s="292" t="s">
        <v>144</v>
      </c>
      <c r="C67" s="293"/>
      <c r="D67" s="294"/>
      <c r="E67" s="295"/>
      <c r="F67" s="296"/>
      <c r="G67" s="297"/>
      <c r="H67" s="298"/>
      <c r="I67" s="299"/>
      <c r="J67" s="299"/>
      <c r="K67" s="300"/>
      <c r="L67" s="298"/>
      <c r="M67" s="299"/>
      <c r="N67" s="301"/>
      <c r="O67" s="298"/>
      <c r="P67" s="302"/>
      <c r="Q67" s="300"/>
      <c r="R67" s="303"/>
      <c r="S67" s="298"/>
      <c r="T67" s="302"/>
      <c r="U67" s="298"/>
      <c r="V67" s="302"/>
      <c r="W67" s="304"/>
      <c r="X67" s="22"/>
      <c r="Y67" s="22"/>
      <c r="Z67" s="22"/>
    </row>
    <row r="68" spans="1:26" ht="13" customHeight="1" x14ac:dyDescent="0.2">
      <c r="A68" s="195"/>
      <c r="B68" s="236" t="s">
        <v>78</v>
      </c>
      <c r="C68" s="305" t="s">
        <v>99</v>
      </c>
      <c r="D68" s="393" t="s">
        <v>15</v>
      </c>
      <c r="E68" s="394"/>
      <c r="F68" s="306">
        <v>15</v>
      </c>
      <c r="G68" s="307">
        <v>3</v>
      </c>
      <c r="H68" s="306"/>
      <c r="I68" s="308"/>
      <c r="J68" s="309">
        <v>15</v>
      </c>
      <c r="K68" s="307"/>
      <c r="L68" s="310"/>
      <c r="M68" s="311"/>
      <c r="N68" s="312"/>
      <c r="O68" s="310"/>
      <c r="P68" s="313"/>
      <c r="Q68" s="314"/>
      <c r="R68" s="428"/>
      <c r="S68" s="429"/>
      <c r="T68" s="430">
        <v>15</v>
      </c>
      <c r="U68" s="431"/>
      <c r="V68" s="430"/>
      <c r="W68" s="432"/>
    </row>
    <row r="69" spans="1:26" ht="13" customHeight="1" x14ac:dyDescent="0.2">
      <c r="A69" s="195"/>
      <c r="B69" s="236" t="s">
        <v>79</v>
      </c>
      <c r="C69" s="237" t="s">
        <v>100</v>
      </c>
      <c r="D69" s="387" t="s">
        <v>15</v>
      </c>
      <c r="E69" s="388"/>
      <c r="F69" s="238">
        <v>15</v>
      </c>
      <c r="G69" s="239">
        <v>3</v>
      </c>
      <c r="H69" s="238"/>
      <c r="I69" s="240"/>
      <c r="J69" s="241">
        <v>15</v>
      </c>
      <c r="K69" s="239"/>
      <c r="L69" s="242"/>
      <c r="M69" s="243"/>
      <c r="N69" s="244"/>
      <c r="O69" s="242"/>
      <c r="P69" s="245"/>
      <c r="Q69" s="247"/>
      <c r="R69" s="405"/>
      <c r="S69" s="406"/>
      <c r="T69" s="407">
        <v>15</v>
      </c>
      <c r="U69" s="408"/>
      <c r="V69" s="407"/>
      <c r="W69" s="409"/>
    </row>
    <row r="70" spans="1:26" ht="13" customHeight="1" x14ac:dyDescent="0.2">
      <c r="A70" s="195"/>
      <c r="B70" s="248" t="s">
        <v>80</v>
      </c>
      <c r="C70" s="249" t="s">
        <v>101</v>
      </c>
      <c r="D70" s="387" t="s">
        <v>15</v>
      </c>
      <c r="E70" s="388"/>
      <c r="F70" s="250">
        <v>15</v>
      </c>
      <c r="G70" s="251">
        <v>3</v>
      </c>
      <c r="H70" s="252"/>
      <c r="I70" s="253"/>
      <c r="J70" s="254">
        <v>15</v>
      </c>
      <c r="K70" s="255"/>
      <c r="L70" s="256"/>
      <c r="M70" s="254"/>
      <c r="N70" s="257"/>
      <c r="O70" s="258"/>
      <c r="P70" s="259"/>
      <c r="Q70" s="260"/>
      <c r="R70" s="410"/>
      <c r="S70" s="411"/>
      <c r="T70" s="412">
        <v>15</v>
      </c>
      <c r="U70" s="396"/>
      <c r="V70" s="412"/>
      <c r="W70" s="413"/>
    </row>
    <row r="71" spans="1:26" ht="13" customHeight="1" x14ac:dyDescent="0.2">
      <c r="A71" s="195"/>
      <c r="B71" s="261" t="s">
        <v>81</v>
      </c>
      <c r="C71" s="262" t="s">
        <v>102</v>
      </c>
      <c r="D71" s="389" t="s">
        <v>15</v>
      </c>
      <c r="E71" s="390"/>
      <c r="F71" s="263">
        <v>10</v>
      </c>
      <c r="G71" s="264">
        <v>3</v>
      </c>
      <c r="H71" s="263"/>
      <c r="I71" s="265"/>
      <c r="J71" s="266">
        <v>10</v>
      </c>
      <c r="K71" s="264"/>
      <c r="L71" s="252"/>
      <c r="M71" s="254"/>
      <c r="N71" s="257"/>
      <c r="O71" s="252"/>
      <c r="P71" s="267"/>
      <c r="Q71" s="255"/>
      <c r="R71" s="395"/>
      <c r="S71" s="396"/>
      <c r="T71" s="412">
        <v>10</v>
      </c>
      <c r="U71" s="396"/>
      <c r="V71" s="412"/>
      <c r="W71" s="413"/>
    </row>
    <row r="72" spans="1:26" ht="13" customHeight="1" thickBot="1" x14ac:dyDescent="0.25">
      <c r="A72" s="195"/>
      <c r="B72" s="268" t="s">
        <v>82</v>
      </c>
      <c r="C72" s="269" t="s">
        <v>103</v>
      </c>
      <c r="D72" s="381" t="s">
        <v>15</v>
      </c>
      <c r="E72" s="382"/>
      <c r="F72" s="270">
        <v>10</v>
      </c>
      <c r="G72" s="271">
        <v>3</v>
      </c>
      <c r="H72" s="270"/>
      <c r="I72" s="272"/>
      <c r="J72" s="273">
        <v>10</v>
      </c>
      <c r="K72" s="271"/>
      <c r="L72" s="274"/>
      <c r="M72" s="275"/>
      <c r="N72" s="276"/>
      <c r="O72" s="274"/>
      <c r="P72" s="277"/>
      <c r="Q72" s="278"/>
      <c r="R72" s="414"/>
      <c r="S72" s="415"/>
      <c r="T72" s="416">
        <v>10</v>
      </c>
      <c r="U72" s="415"/>
      <c r="V72" s="416"/>
      <c r="W72" s="417"/>
    </row>
    <row r="73" spans="1:26" ht="13" customHeight="1" x14ac:dyDescent="0.25">
      <c r="A73" s="195"/>
      <c r="B73" s="371" t="s">
        <v>153</v>
      </c>
      <c r="C73" s="279"/>
      <c r="D73" s="383" t="s">
        <v>60</v>
      </c>
      <c r="E73" s="384"/>
      <c r="F73" s="280">
        <f>SUM(F68:F72)</f>
        <v>65</v>
      </c>
      <c r="G73" s="281"/>
      <c r="H73" s="280"/>
      <c r="I73" s="282"/>
      <c r="J73" s="280">
        <f>SUM(J68:J72)</f>
        <v>65</v>
      </c>
      <c r="K73" s="281"/>
      <c r="L73" s="280"/>
      <c r="M73" s="280"/>
      <c r="N73" s="283"/>
      <c r="O73" s="280"/>
      <c r="P73" s="284"/>
      <c r="Q73" s="281"/>
      <c r="R73" s="418">
        <f>SUM(T68:T72)</f>
        <v>65</v>
      </c>
      <c r="S73" s="419"/>
      <c r="T73" s="419"/>
      <c r="U73" s="419"/>
      <c r="V73" s="419"/>
      <c r="W73" s="420"/>
    </row>
    <row r="74" spans="1:26" s="43" customFormat="1" ht="13" customHeight="1" thickBot="1" x14ac:dyDescent="0.25">
      <c r="A74" s="195"/>
      <c r="B74" s="362" t="s">
        <v>154</v>
      </c>
      <c r="C74" s="285"/>
      <c r="D74" s="379"/>
      <c r="E74" s="380"/>
      <c r="F74" s="286"/>
      <c r="G74" s="287">
        <f>SUM(G68:G72)</f>
        <v>15</v>
      </c>
      <c r="H74" s="286"/>
      <c r="I74" s="288"/>
      <c r="J74" s="286"/>
      <c r="K74" s="289"/>
      <c r="L74" s="286"/>
      <c r="M74" s="286"/>
      <c r="N74" s="290"/>
      <c r="O74" s="286"/>
      <c r="P74" s="291"/>
      <c r="Q74" s="289"/>
      <c r="R74" s="397">
        <f>SUM(G68:G72)</f>
        <v>15</v>
      </c>
      <c r="S74" s="398"/>
      <c r="T74" s="398"/>
      <c r="U74" s="398"/>
      <c r="V74" s="398"/>
      <c r="W74" s="399"/>
      <c r="X74" s="22"/>
      <c r="Y74" s="22"/>
      <c r="Z74" s="22"/>
    </row>
    <row r="75" spans="1:26" ht="13" customHeight="1" x14ac:dyDescent="0.2">
      <c r="A75" s="195"/>
      <c r="B75" s="292" t="s">
        <v>145</v>
      </c>
      <c r="C75" s="293"/>
      <c r="D75" s="294"/>
      <c r="E75" s="295"/>
      <c r="F75" s="296"/>
      <c r="G75" s="297"/>
      <c r="H75" s="298"/>
      <c r="I75" s="299"/>
      <c r="J75" s="299"/>
      <c r="K75" s="300"/>
      <c r="L75" s="298"/>
      <c r="M75" s="299"/>
      <c r="N75" s="301"/>
      <c r="O75" s="298"/>
      <c r="P75" s="302"/>
      <c r="Q75" s="300"/>
      <c r="R75" s="303"/>
      <c r="S75" s="298"/>
      <c r="T75" s="302"/>
      <c r="U75" s="298"/>
      <c r="V75" s="302"/>
      <c r="W75" s="304"/>
    </row>
    <row r="76" spans="1:26" ht="13" customHeight="1" x14ac:dyDescent="0.2">
      <c r="A76" s="195"/>
      <c r="B76" s="317" t="s">
        <v>83</v>
      </c>
      <c r="C76" s="237" t="s">
        <v>104</v>
      </c>
      <c r="D76" s="385" t="s">
        <v>15</v>
      </c>
      <c r="E76" s="386"/>
      <c r="F76" s="238">
        <v>15</v>
      </c>
      <c r="G76" s="239">
        <v>3</v>
      </c>
      <c r="H76" s="238"/>
      <c r="I76" s="240"/>
      <c r="J76" s="241">
        <v>15</v>
      </c>
      <c r="K76" s="239"/>
      <c r="L76" s="242"/>
      <c r="M76" s="243"/>
      <c r="N76" s="244"/>
      <c r="O76" s="242"/>
      <c r="P76" s="245"/>
      <c r="Q76" s="246"/>
      <c r="R76" s="400"/>
      <c r="S76" s="401"/>
      <c r="T76" s="402">
        <v>15</v>
      </c>
      <c r="U76" s="403"/>
      <c r="V76" s="402"/>
      <c r="W76" s="404"/>
    </row>
    <row r="77" spans="1:26" ht="13" customHeight="1" x14ac:dyDescent="0.2">
      <c r="A77" s="195"/>
      <c r="B77" s="236" t="s">
        <v>84</v>
      </c>
      <c r="C77" s="237" t="s">
        <v>105</v>
      </c>
      <c r="D77" s="387" t="s">
        <v>15</v>
      </c>
      <c r="E77" s="388"/>
      <c r="F77" s="238">
        <v>15</v>
      </c>
      <c r="G77" s="239">
        <v>3</v>
      </c>
      <c r="H77" s="238"/>
      <c r="I77" s="240"/>
      <c r="J77" s="241">
        <v>15</v>
      </c>
      <c r="K77" s="239"/>
      <c r="L77" s="242"/>
      <c r="M77" s="243"/>
      <c r="N77" s="244"/>
      <c r="O77" s="242"/>
      <c r="P77" s="245"/>
      <c r="Q77" s="247"/>
      <c r="R77" s="405"/>
      <c r="S77" s="406"/>
      <c r="T77" s="407">
        <v>15</v>
      </c>
      <c r="U77" s="408"/>
      <c r="V77" s="407"/>
      <c r="W77" s="409"/>
    </row>
    <row r="78" spans="1:26" ht="13" customHeight="1" x14ac:dyDescent="0.2">
      <c r="A78" s="195"/>
      <c r="B78" s="248" t="s">
        <v>85</v>
      </c>
      <c r="C78" s="249" t="s">
        <v>106</v>
      </c>
      <c r="D78" s="387" t="s">
        <v>15</v>
      </c>
      <c r="E78" s="388"/>
      <c r="F78" s="250">
        <v>15</v>
      </c>
      <c r="G78" s="251">
        <v>3</v>
      </c>
      <c r="H78" s="252"/>
      <c r="I78" s="253"/>
      <c r="J78" s="254">
        <v>15</v>
      </c>
      <c r="K78" s="255"/>
      <c r="L78" s="256"/>
      <c r="M78" s="254"/>
      <c r="N78" s="257"/>
      <c r="O78" s="258"/>
      <c r="P78" s="259"/>
      <c r="Q78" s="260"/>
      <c r="R78" s="410"/>
      <c r="S78" s="411"/>
      <c r="T78" s="412">
        <v>15</v>
      </c>
      <c r="U78" s="396"/>
      <c r="V78" s="412"/>
      <c r="W78" s="413"/>
    </row>
    <row r="79" spans="1:26" ht="13" customHeight="1" x14ac:dyDescent="0.2">
      <c r="A79" s="195"/>
      <c r="B79" s="261" t="s">
        <v>86</v>
      </c>
      <c r="C79" s="262" t="s">
        <v>107</v>
      </c>
      <c r="D79" s="389" t="s">
        <v>15</v>
      </c>
      <c r="E79" s="390"/>
      <c r="F79" s="263">
        <v>10</v>
      </c>
      <c r="G79" s="264">
        <v>3</v>
      </c>
      <c r="H79" s="263"/>
      <c r="I79" s="265"/>
      <c r="J79" s="266">
        <v>10</v>
      </c>
      <c r="K79" s="264"/>
      <c r="L79" s="252"/>
      <c r="M79" s="254"/>
      <c r="N79" s="257"/>
      <c r="O79" s="252"/>
      <c r="P79" s="267"/>
      <c r="Q79" s="255"/>
      <c r="R79" s="395"/>
      <c r="S79" s="396"/>
      <c r="T79" s="412">
        <v>10</v>
      </c>
      <c r="U79" s="396"/>
      <c r="V79" s="412"/>
      <c r="W79" s="413"/>
    </row>
    <row r="80" spans="1:26" ht="13" customHeight="1" thickBot="1" x14ac:dyDescent="0.25">
      <c r="A80" s="195"/>
      <c r="B80" s="268" t="s">
        <v>87</v>
      </c>
      <c r="C80" s="269" t="s">
        <v>108</v>
      </c>
      <c r="D80" s="381" t="s">
        <v>15</v>
      </c>
      <c r="E80" s="382"/>
      <c r="F80" s="270">
        <v>10</v>
      </c>
      <c r="G80" s="271">
        <v>3</v>
      </c>
      <c r="H80" s="270"/>
      <c r="I80" s="272"/>
      <c r="J80" s="273">
        <v>10</v>
      </c>
      <c r="K80" s="271"/>
      <c r="L80" s="274"/>
      <c r="M80" s="275"/>
      <c r="N80" s="276"/>
      <c r="O80" s="274"/>
      <c r="P80" s="277"/>
      <c r="Q80" s="278"/>
      <c r="R80" s="414"/>
      <c r="S80" s="415"/>
      <c r="T80" s="416">
        <v>10</v>
      </c>
      <c r="U80" s="415"/>
      <c r="V80" s="416"/>
      <c r="W80" s="417"/>
    </row>
    <row r="81" spans="1:27" ht="13" customHeight="1" x14ac:dyDescent="0.25">
      <c r="A81" s="195"/>
      <c r="B81" s="371" t="s">
        <v>153</v>
      </c>
      <c r="C81" s="279"/>
      <c r="D81" s="383" t="s">
        <v>60</v>
      </c>
      <c r="E81" s="384"/>
      <c r="F81" s="280">
        <f>SUM(F76:F80)</f>
        <v>65</v>
      </c>
      <c r="G81" s="281"/>
      <c r="H81" s="280"/>
      <c r="I81" s="282"/>
      <c r="J81" s="280">
        <f>SUM(J76:J80)</f>
        <v>65</v>
      </c>
      <c r="K81" s="281"/>
      <c r="L81" s="280"/>
      <c r="M81" s="280"/>
      <c r="N81" s="283"/>
      <c r="O81" s="280"/>
      <c r="P81" s="284"/>
      <c r="Q81" s="281"/>
      <c r="R81" s="418">
        <f>SUM(T76:T80)</f>
        <v>65</v>
      </c>
      <c r="S81" s="419"/>
      <c r="T81" s="419"/>
      <c r="U81" s="419"/>
      <c r="V81" s="419"/>
      <c r="W81" s="420"/>
    </row>
    <row r="82" spans="1:27" s="43" customFormat="1" ht="13" customHeight="1" thickBot="1" x14ac:dyDescent="0.25">
      <c r="A82" s="195"/>
      <c r="B82" s="362" t="s">
        <v>154</v>
      </c>
      <c r="C82" s="285"/>
      <c r="D82" s="379"/>
      <c r="E82" s="380"/>
      <c r="F82" s="286"/>
      <c r="G82" s="287">
        <f>SUM(G76:G80)</f>
        <v>15</v>
      </c>
      <c r="H82" s="286"/>
      <c r="I82" s="288"/>
      <c r="J82" s="286"/>
      <c r="K82" s="289"/>
      <c r="L82" s="286"/>
      <c r="M82" s="286"/>
      <c r="N82" s="290"/>
      <c r="O82" s="286"/>
      <c r="P82" s="291"/>
      <c r="Q82" s="289"/>
      <c r="R82" s="397">
        <f>SUM(G76:G80)</f>
        <v>15</v>
      </c>
      <c r="S82" s="398"/>
      <c r="T82" s="398"/>
      <c r="U82" s="398"/>
      <c r="V82" s="398"/>
      <c r="W82" s="399"/>
      <c r="X82" s="22"/>
      <c r="Y82" s="22"/>
      <c r="Z82" s="22"/>
    </row>
    <row r="83" spans="1:27" ht="13" customHeight="1" x14ac:dyDescent="0.2">
      <c r="A83" s="195"/>
      <c r="B83" s="292" t="s">
        <v>146</v>
      </c>
      <c r="C83" s="293"/>
      <c r="D83" s="294"/>
      <c r="E83" s="295"/>
      <c r="F83" s="296"/>
      <c r="G83" s="297"/>
      <c r="H83" s="298"/>
      <c r="I83" s="299"/>
      <c r="J83" s="299"/>
      <c r="K83" s="300"/>
      <c r="L83" s="298"/>
      <c r="M83" s="299"/>
      <c r="N83" s="301"/>
      <c r="O83" s="298"/>
      <c r="P83" s="302"/>
      <c r="Q83" s="300"/>
      <c r="R83" s="303"/>
      <c r="S83" s="298"/>
      <c r="T83" s="302"/>
      <c r="U83" s="298"/>
      <c r="V83" s="302"/>
      <c r="W83" s="304"/>
      <c r="AA83" s="349"/>
    </row>
    <row r="84" spans="1:27" ht="13" customHeight="1" x14ac:dyDescent="0.2">
      <c r="A84" s="195"/>
      <c r="B84" s="236" t="s">
        <v>88</v>
      </c>
      <c r="C84" s="237" t="s">
        <v>109</v>
      </c>
      <c r="D84" s="385" t="s">
        <v>15</v>
      </c>
      <c r="E84" s="386"/>
      <c r="F84" s="238">
        <v>15</v>
      </c>
      <c r="G84" s="239">
        <v>3</v>
      </c>
      <c r="H84" s="238"/>
      <c r="I84" s="240"/>
      <c r="J84" s="241">
        <v>15</v>
      </c>
      <c r="K84" s="246"/>
      <c r="L84" s="242"/>
      <c r="M84" s="243"/>
      <c r="N84" s="244"/>
      <c r="O84" s="242"/>
      <c r="P84" s="245"/>
      <c r="Q84" s="246"/>
      <c r="R84" s="400"/>
      <c r="S84" s="401"/>
      <c r="T84" s="402">
        <v>15</v>
      </c>
      <c r="U84" s="403"/>
      <c r="V84" s="402"/>
      <c r="W84" s="404"/>
      <c r="AA84" s="349"/>
    </row>
    <row r="85" spans="1:27" ht="13" customHeight="1" x14ac:dyDescent="0.2">
      <c r="A85" s="195"/>
      <c r="B85" s="236" t="s">
        <v>121</v>
      </c>
      <c r="C85" s="237" t="s">
        <v>110</v>
      </c>
      <c r="D85" s="387" t="s">
        <v>15</v>
      </c>
      <c r="E85" s="388"/>
      <c r="F85" s="238">
        <v>15</v>
      </c>
      <c r="G85" s="239">
        <v>3</v>
      </c>
      <c r="H85" s="238"/>
      <c r="I85" s="240"/>
      <c r="J85" s="241">
        <v>15</v>
      </c>
      <c r="K85" s="246"/>
      <c r="L85" s="242"/>
      <c r="M85" s="243"/>
      <c r="N85" s="244"/>
      <c r="O85" s="242"/>
      <c r="P85" s="245"/>
      <c r="Q85" s="247"/>
      <c r="R85" s="405"/>
      <c r="S85" s="406"/>
      <c r="T85" s="407">
        <v>15</v>
      </c>
      <c r="U85" s="408"/>
      <c r="V85" s="407"/>
      <c r="W85" s="409"/>
      <c r="AA85" s="349"/>
    </row>
    <row r="86" spans="1:27" ht="13" customHeight="1" x14ac:dyDescent="0.2">
      <c r="A86" s="195"/>
      <c r="B86" s="248" t="s">
        <v>89</v>
      </c>
      <c r="C86" s="249" t="s">
        <v>111</v>
      </c>
      <c r="D86" s="387" t="s">
        <v>15</v>
      </c>
      <c r="E86" s="388"/>
      <c r="F86" s="250">
        <v>15</v>
      </c>
      <c r="G86" s="251">
        <v>3</v>
      </c>
      <c r="H86" s="252"/>
      <c r="I86" s="253"/>
      <c r="J86" s="254">
        <v>15</v>
      </c>
      <c r="K86" s="255"/>
      <c r="L86" s="256"/>
      <c r="M86" s="254"/>
      <c r="N86" s="257"/>
      <c r="O86" s="258"/>
      <c r="P86" s="259"/>
      <c r="Q86" s="260"/>
      <c r="R86" s="410"/>
      <c r="S86" s="411"/>
      <c r="T86" s="412">
        <v>15</v>
      </c>
      <c r="U86" s="396"/>
      <c r="V86" s="412"/>
      <c r="W86" s="413"/>
      <c r="AA86" s="349"/>
    </row>
    <row r="87" spans="1:27" ht="13" customHeight="1" x14ac:dyDescent="0.2">
      <c r="A87" s="195"/>
      <c r="B87" s="261" t="s">
        <v>90</v>
      </c>
      <c r="C87" s="262" t="s">
        <v>112</v>
      </c>
      <c r="D87" s="389" t="s">
        <v>15</v>
      </c>
      <c r="E87" s="390"/>
      <c r="F87" s="263">
        <v>10</v>
      </c>
      <c r="G87" s="264">
        <v>3</v>
      </c>
      <c r="H87" s="263"/>
      <c r="I87" s="265"/>
      <c r="J87" s="266">
        <v>10</v>
      </c>
      <c r="K87" s="264"/>
      <c r="L87" s="252"/>
      <c r="M87" s="254"/>
      <c r="N87" s="257"/>
      <c r="O87" s="252"/>
      <c r="P87" s="267"/>
      <c r="Q87" s="255"/>
      <c r="R87" s="395"/>
      <c r="S87" s="396"/>
      <c r="T87" s="412">
        <v>10</v>
      </c>
      <c r="U87" s="396"/>
      <c r="V87" s="412"/>
      <c r="W87" s="413"/>
    </row>
    <row r="88" spans="1:27" ht="13" customHeight="1" thickBot="1" x14ac:dyDescent="0.25">
      <c r="A88" s="195"/>
      <c r="B88" s="268" t="s">
        <v>91</v>
      </c>
      <c r="C88" s="269" t="s">
        <v>113</v>
      </c>
      <c r="D88" s="381" t="s">
        <v>15</v>
      </c>
      <c r="E88" s="382"/>
      <c r="F88" s="270">
        <v>10</v>
      </c>
      <c r="G88" s="271">
        <v>3</v>
      </c>
      <c r="H88" s="270"/>
      <c r="I88" s="272"/>
      <c r="J88" s="273">
        <v>10</v>
      </c>
      <c r="K88" s="271"/>
      <c r="L88" s="274"/>
      <c r="M88" s="275"/>
      <c r="N88" s="276"/>
      <c r="O88" s="274"/>
      <c r="P88" s="277"/>
      <c r="Q88" s="278"/>
      <c r="R88" s="414"/>
      <c r="S88" s="415"/>
      <c r="T88" s="416">
        <v>10</v>
      </c>
      <c r="U88" s="415"/>
      <c r="V88" s="416"/>
      <c r="W88" s="417"/>
    </row>
    <row r="89" spans="1:27" ht="13" customHeight="1" x14ac:dyDescent="0.25">
      <c r="A89" s="195"/>
      <c r="B89" s="371" t="s">
        <v>153</v>
      </c>
      <c r="C89" s="279"/>
      <c r="D89" s="383" t="s">
        <v>60</v>
      </c>
      <c r="E89" s="384"/>
      <c r="F89" s="280">
        <f>SUM(F84:F88)</f>
        <v>65</v>
      </c>
      <c r="G89" s="281"/>
      <c r="H89" s="280"/>
      <c r="I89" s="282"/>
      <c r="J89" s="280">
        <f>SUM(J84:J88)</f>
        <v>65</v>
      </c>
      <c r="K89" s="281"/>
      <c r="L89" s="280"/>
      <c r="M89" s="280"/>
      <c r="N89" s="283"/>
      <c r="O89" s="280"/>
      <c r="P89" s="284"/>
      <c r="Q89" s="281"/>
      <c r="R89" s="418">
        <f>SUM(T84:T88)</f>
        <v>65</v>
      </c>
      <c r="S89" s="419"/>
      <c r="T89" s="419"/>
      <c r="U89" s="419"/>
      <c r="V89" s="419"/>
      <c r="W89" s="420"/>
    </row>
    <row r="90" spans="1:27" ht="13" customHeight="1" thickBot="1" x14ac:dyDescent="0.25">
      <c r="A90" s="195"/>
      <c r="B90" s="362" t="s">
        <v>154</v>
      </c>
      <c r="C90" s="285"/>
      <c r="D90" s="379"/>
      <c r="E90" s="380"/>
      <c r="F90" s="286"/>
      <c r="G90" s="287">
        <f>SUM(G84:G88)</f>
        <v>15</v>
      </c>
      <c r="H90" s="286"/>
      <c r="I90" s="288"/>
      <c r="J90" s="286"/>
      <c r="K90" s="289"/>
      <c r="L90" s="286"/>
      <c r="M90" s="286"/>
      <c r="N90" s="290"/>
      <c r="O90" s="286"/>
      <c r="P90" s="291"/>
      <c r="Q90" s="289"/>
      <c r="R90" s="397">
        <f>SUM(G84:G88)</f>
        <v>15</v>
      </c>
      <c r="S90" s="398"/>
      <c r="T90" s="398"/>
      <c r="U90" s="398"/>
      <c r="V90" s="398"/>
      <c r="W90" s="399"/>
    </row>
    <row r="91" spans="1:27" ht="13" customHeight="1" thickBot="1" x14ac:dyDescent="0.3">
      <c r="A91" s="349"/>
      <c r="B91" s="576"/>
      <c r="C91" s="576"/>
      <c r="D91" s="576"/>
      <c r="E91" s="576"/>
      <c r="F91" s="576"/>
      <c r="G91" s="576"/>
      <c r="H91" s="576"/>
      <c r="I91" s="576"/>
      <c r="J91" s="576"/>
      <c r="K91" s="576"/>
      <c r="L91" s="576"/>
      <c r="M91" s="576"/>
      <c r="N91" s="576"/>
      <c r="O91" s="576"/>
      <c r="P91" s="576"/>
      <c r="Q91" s="576"/>
      <c r="R91" s="576"/>
      <c r="S91" s="576"/>
      <c r="T91" s="576"/>
      <c r="U91" s="576"/>
      <c r="V91" s="576"/>
      <c r="W91" s="576"/>
    </row>
    <row r="92" spans="1:27" ht="13" customHeight="1" x14ac:dyDescent="0.25">
      <c r="B92" s="363" t="s">
        <v>155</v>
      </c>
      <c r="C92" s="318"/>
      <c r="D92" s="319"/>
      <c r="E92" s="320"/>
      <c r="F92" s="321">
        <f>SUM(F42)</f>
        <v>690</v>
      </c>
      <c r="G92" s="322"/>
      <c r="H92" s="321">
        <f>SUM(H42)</f>
        <v>400</v>
      </c>
      <c r="I92" s="321"/>
      <c r="J92" s="321">
        <f>SUM(J42)</f>
        <v>170</v>
      </c>
      <c r="K92" s="322"/>
      <c r="L92" s="577">
        <f>SUM(L42)</f>
        <v>230</v>
      </c>
      <c r="M92" s="578"/>
      <c r="N92" s="579"/>
      <c r="O92" s="578">
        <f>SUM(O42)</f>
        <v>225</v>
      </c>
      <c r="P92" s="578"/>
      <c r="Q92" s="580"/>
      <c r="R92" s="577">
        <f>SUM(R42)</f>
        <v>145</v>
      </c>
      <c r="S92" s="578"/>
      <c r="T92" s="579"/>
      <c r="U92" s="581">
        <f>SUM(U42)</f>
        <v>90</v>
      </c>
      <c r="V92" s="582"/>
      <c r="W92" s="583"/>
    </row>
    <row r="93" spans="1:27" ht="13" customHeight="1" x14ac:dyDescent="0.25">
      <c r="B93" s="364" t="s">
        <v>149</v>
      </c>
      <c r="C93" s="323"/>
      <c r="D93" s="324"/>
      <c r="E93" s="325"/>
      <c r="F93" s="326"/>
      <c r="G93" s="327">
        <f>SUM(G43,G44)</f>
        <v>90</v>
      </c>
      <c r="H93" s="326"/>
      <c r="I93" s="326"/>
      <c r="J93" s="326"/>
      <c r="K93" s="327"/>
      <c r="L93" s="434">
        <f>SUM(L43)</f>
        <v>30</v>
      </c>
      <c r="M93" s="435"/>
      <c r="N93" s="436"/>
      <c r="O93" s="435">
        <f>SUM(O43:Q44)</f>
        <v>30</v>
      </c>
      <c r="P93" s="435"/>
      <c r="Q93" s="441"/>
      <c r="R93" s="434">
        <f>SUM(R43:T44)</f>
        <v>15</v>
      </c>
      <c r="S93" s="435"/>
      <c r="T93" s="436"/>
      <c r="U93" s="443">
        <f>SUM(U43:W44)</f>
        <v>15</v>
      </c>
      <c r="V93" s="435"/>
      <c r="W93" s="436"/>
    </row>
    <row r="94" spans="1:27" ht="13" customHeight="1" x14ac:dyDescent="0.25">
      <c r="B94" s="364" t="s">
        <v>150</v>
      </c>
      <c r="C94" s="323"/>
      <c r="D94" s="324"/>
      <c r="E94" s="325"/>
      <c r="F94" s="326">
        <f>SUM(F33,F81,F89)</f>
        <v>230</v>
      </c>
      <c r="G94" s="327"/>
      <c r="H94" s="326"/>
      <c r="I94" s="326"/>
      <c r="J94" s="326"/>
      <c r="K94" s="327"/>
      <c r="L94" s="328"/>
      <c r="M94" s="329"/>
      <c r="N94" s="330"/>
      <c r="O94" s="443">
        <f>SUM(O33:Q33)</f>
        <v>20</v>
      </c>
      <c r="P94" s="435"/>
      <c r="Q94" s="441"/>
      <c r="R94" s="434">
        <f>SUM(R33:T33,R57)</f>
        <v>105</v>
      </c>
      <c r="S94" s="435"/>
      <c r="T94" s="436"/>
      <c r="U94" s="435">
        <f>SUM(U33:W33,R57)</f>
        <v>105</v>
      </c>
      <c r="V94" s="435"/>
      <c r="W94" s="436"/>
    </row>
    <row r="95" spans="1:27" ht="13" customHeight="1" x14ac:dyDescent="0.25">
      <c r="B95" s="364" t="s">
        <v>151</v>
      </c>
      <c r="C95" s="323"/>
      <c r="D95" s="324"/>
      <c r="E95" s="325"/>
      <c r="F95" s="326"/>
      <c r="G95" s="327">
        <f>SUM(G33,G82,G90)</f>
        <v>40</v>
      </c>
      <c r="H95" s="326"/>
      <c r="I95" s="326"/>
      <c r="J95" s="326"/>
      <c r="K95" s="327"/>
      <c r="L95" s="328"/>
      <c r="M95" s="329"/>
      <c r="N95" s="330"/>
      <c r="O95" s="443">
        <f>SUM(O44)</f>
        <v>2</v>
      </c>
      <c r="P95" s="435"/>
      <c r="Q95" s="441"/>
      <c r="R95" s="434">
        <f>SUM(R44,R90)</f>
        <v>19</v>
      </c>
      <c r="S95" s="435"/>
      <c r="T95" s="436"/>
      <c r="U95" s="435">
        <f>SUM(U44,R58)</f>
        <v>19</v>
      </c>
      <c r="V95" s="435"/>
      <c r="W95" s="436"/>
    </row>
    <row r="96" spans="1:27" ht="13" customHeight="1" x14ac:dyDescent="0.25">
      <c r="B96" s="364" t="s">
        <v>137</v>
      </c>
      <c r="C96" s="323"/>
      <c r="D96" s="324"/>
      <c r="E96" s="325"/>
      <c r="F96" s="326">
        <f>SUM(F42,F81,F89)</f>
        <v>820</v>
      </c>
      <c r="G96" s="327"/>
      <c r="H96" s="326"/>
      <c r="I96" s="326"/>
      <c r="J96" s="326"/>
      <c r="K96" s="327"/>
      <c r="L96" s="434">
        <f>SUM(L92)</f>
        <v>230</v>
      </c>
      <c r="M96" s="435"/>
      <c r="N96" s="436"/>
      <c r="O96" s="443">
        <f>SUM(O92)</f>
        <v>225</v>
      </c>
      <c r="P96" s="435"/>
      <c r="Q96" s="441"/>
      <c r="R96" s="434">
        <f>SUM(R42,R89)</f>
        <v>210</v>
      </c>
      <c r="S96" s="435"/>
      <c r="T96" s="436"/>
      <c r="U96" s="435">
        <f>SUM(U42,R89)</f>
        <v>155</v>
      </c>
      <c r="V96" s="435"/>
      <c r="W96" s="436"/>
    </row>
    <row r="97" spans="2:26" ht="13" customHeight="1" x14ac:dyDescent="0.25">
      <c r="B97" s="365" t="s">
        <v>138</v>
      </c>
      <c r="C97" s="323"/>
      <c r="D97" s="324"/>
      <c r="E97" s="325"/>
      <c r="F97" s="326"/>
      <c r="G97" s="327">
        <f>SUM(G43:G44,G58,G66)</f>
        <v>120</v>
      </c>
      <c r="H97" s="326"/>
      <c r="I97" s="326"/>
      <c r="J97" s="326"/>
      <c r="K97" s="327"/>
      <c r="L97" s="434">
        <f>SUM(L93)</f>
        <v>30</v>
      </c>
      <c r="M97" s="435"/>
      <c r="N97" s="436"/>
      <c r="O97" s="443">
        <f>SUM(O93)</f>
        <v>30</v>
      </c>
      <c r="P97" s="435"/>
      <c r="Q97" s="441"/>
      <c r="R97" s="434">
        <f>SUM(R43,R95)</f>
        <v>30</v>
      </c>
      <c r="S97" s="435"/>
      <c r="T97" s="436"/>
      <c r="U97" s="435">
        <f>SUM(U43,U95)</f>
        <v>30</v>
      </c>
      <c r="V97" s="435"/>
      <c r="W97" s="436"/>
    </row>
    <row r="98" spans="2:26" ht="13" customHeight="1" x14ac:dyDescent="0.25">
      <c r="B98" s="364" t="s">
        <v>139</v>
      </c>
      <c r="C98" s="323"/>
      <c r="D98" s="324"/>
      <c r="E98" s="325"/>
      <c r="F98" s="367">
        <f>SUM(F8,F18,F27,F32,F33,F57,F65,F39)</f>
        <v>700</v>
      </c>
      <c r="G98" s="327"/>
      <c r="H98" s="326"/>
      <c r="I98" s="326"/>
      <c r="J98" s="326"/>
      <c r="K98" s="327"/>
      <c r="L98" s="434"/>
      <c r="M98" s="435"/>
      <c r="N98" s="436"/>
      <c r="O98" s="443"/>
      <c r="P98" s="435"/>
      <c r="Q98" s="441"/>
      <c r="R98" s="434"/>
      <c r="S98" s="435"/>
      <c r="T98" s="436"/>
      <c r="U98" s="435"/>
      <c r="V98" s="435"/>
      <c r="W98" s="436"/>
    </row>
    <row r="99" spans="2:26" ht="13" customHeight="1" x14ac:dyDescent="0.25">
      <c r="B99" s="364" t="s">
        <v>118</v>
      </c>
      <c r="C99" s="323"/>
      <c r="D99" s="324"/>
      <c r="E99" s="325"/>
      <c r="F99" s="326">
        <f>SUM(F40)</f>
        <v>120</v>
      </c>
      <c r="G99" s="327"/>
      <c r="H99" s="326"/>
      <c r="I99" s="326"/>
      <c r="J99" s="326"/>
      <c r="K99" s="327"/>
      <c r="L99" s="434"/>
      <c r="M99" s="435"/>
      <c r="N99" s="436"/>
      <c r="O99" s="443">
        <v>60</v>
      </c>
      <c r="P99" s="435"/>
      <c r="Q99" s="441"/>
      <c r="R99" s="434">
        <v>60</v>
      </c>
      <c r="S99" s="435"/>
      <c r="T99" s="436"/>
      <c r="U99" s="443"/>
      <c r="V99" s="435"/>
      <c r="W99" s="436"/>
    </row>
    <row r="100" spans="2:26" ht="13" customHeight="1" x14ac:dyDescent="0.25">
      <c r="B100" s="364" t="s">
        <v>119</v>
      </c>
      <c r="C100" s="323"/>
      <c r="D100" s="324"/>
      <c r="E100" s="331"/>
      <c r="F100" s="326"/>
      <c r="G100" s="327">
        <v>28</v>
      </c>
      <c r="H100" s="326"/>
      <c r="I100" s="326"/>
      <c r="J100" s="326"/>
      <c r="K100" s="327"/>
      <c r="L100" s="434"/>
      <c r="M100" s="435"/>
      <c r="N100" s="436"/>
      <c r="O100" s="435"/>
      <c r="P100" s="435"/>
      <c r="Q100" s="441"/>
      <c r="R100" s="434"/>
      <c r="S100" s="435"/>
      <c r="T100" s="436"/>
      <c r="U100" s="435"/>
      <c r="V100" s="435"/>
      <c r="W100" s="436"/>
    </row>
    <row r="101" spans="2:26" ht="13" customHeight="1" thickBot="1" x14ac:dyDescent="0.3">
      <c r="B101" s="366" t="s">
        <v>31</v>
      </c>
      <c r="C101" s="332"/>
      <c r="D101" s="333">
        <v>3</v>
      </c>
      <c r="E101" s="334">
        <v>1</v>
      </c>
      <c r="F101" s="335"/>
      <c r="G101" s="336"/>
      <c r="H101" s="335"/>
      <c r="I101" s="337"/>
      <c r="J101" s="337"/>
      <c r="K101" s="338"/>
      <c r="L101" s="439">
        <v>3</v>
      </c>
      <c r="M101" s="437"/>
      <c r="N101" s="440"/>
      <c r="O101" s="437">
        <v>1</v>
      </c>
      <c r="P101" s="437"/>
      <c r="Q101" s="438"/>
      <c r="R101" s="439"/>
      <c r="S101" s="437"/>
      <c r="T101" s="440"/>
      <c r="U101" s="437"/>
      <c r="V101" s="437"/>
      <c r="W101" s="440"/>
    </row>
    <row r="102" spans="2:26" ht="6.75" customHeight="1" x14ac:dyDescent="0.25">
      <c r="B102" s="178"/>
      <c r="C102" s="179"/>
      <c r="D102" s="180"/>
      <c r="E102" s="180"/>
      <c r="F102" s="11"/>
      <c r="G102" s="11"/>
      <c r="H102" s="11"/>
      <c r="I102" s="11"/>
      <c r="J102" s="11"/>
      <c r="K102" s="18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</row>
    <row r="103" spans="2:26" s="43" customFormat="1" ht="11.25" customHeight="1" x14ac:dyDescent="0.2">
      <c r="B103" s="213" t="s">
        <v>136</v>
      </c>
      <c r="C103" s="214"/>
      <c r="D103" s="214"/>
      <c r="E103" s="214"/>
      <c r="F103" s="214"/>
      <c r="G103" s="214"/>
      <c r="H103" s="215"/>
      <c r="I103" s="215"/>
      <c r="J103" s="215"/>
      <c r="K103" s="215"/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7"/>
      <c r="X103" s="22"/>
      <c r="Y103" s="22"/>
      <c r="Z103" s="22"/>
    </row>
    <row r="104" spans="2:26" s="43" customFormat="1" ht="11.25" customHeight="1" x14ac:dyDescent="0.2">
      <c r="B104" s="442" t="s">
        <v>115</v>
      </c>
      <c r="C104" s="442"/>
      <c r="D104" s="442"/>
      <c r="E104" s="442"/>
      <c r="F104" s="442"/>
      <c r="G104" s="442"/>
      <c r="H104" s="442"/>
      <c r="I104" s="442"/>
      <c r="J104" s="442"/>
      <c r="K104" s="442"/>
      <c r="L104" s="442"/>
      <c r="M104" s="442"/>
      <c r="N104" s="442"/>
      <c r="O104" s="442"/>
      <c r="P104" s="442"/>
      <c r="Q104" s="442"/>
      <c r="R104" s="442"/>
      <c r="S104" s="442"/>
      <c r="T104" s="442"/>
      <c r="U104" s="442"/>
      <c r="V104" s="442"/>
      <c r="W104" s="442"/>
      <c r="X104" s="22"/>
      <c r="Y104" s="22"/>
      <c r="Z104" s="22"/>
    </row>
    <row r="105" spans="2:26" s="43" customFormat="1" ht="11.25" customHeight="1" x14ac:dyDescent="0.2">
      <c r="B105" s="433" t="s">
        <v>116</v>
      </c>
      <c r="C105" s="433"/>
      <c r="D105" s="433"/>
      <c r="E105" s="433"/>
      <c r="F105" s="433"/>
      <c r="G105" s="433"/>
      <c r="H105" s="433"/>
      <c r="I105" s="433"/>
      <c r="J105" s="433"/>
      <c r="K105" s="433"/>
      <c r="L105" s="433"/>
      <c r="M105" s="433"/>
      <c r="N105" s="433"/>
      <c r="O105" s="433"/>
      <c r="P105" s="433"/>
      <c r="Q105" s="433"/>
      <c r="R105" s="433"/>
      <c r="S105" s="433"/>
      <c r="T105" s="433"/>
      <c r="U105" s="433"/>
      <c r="V105" s="433"/>
      <c r="W105" s="433"/>
      <c r="X105" s="22"/>
      <c r="Y105" s="22"/>
      <c r="Z105" s="22"/>
    </row>
  </sheetData>
  <mergeCells count="263">
    <mergeCell ref="U99:W99"/>
    <mergeCell ref="O94:Q94"/>
    <mergeCell ref="L96:N96"/>
    <mergeCell ref="L97:N97"/>
    <mergeCell ref="L98:N98"/>
    <mergeCell ref="L99:N99"/>
    <mergeCell ref="D48:E48"/>
    <mergeCell ref="F48:F50"/>
    <mergeCell ref="G48:G50"/>
    <mergeCell ref="H48:K48"/>
    <mergeCell ref="B91:W91"/>
    <mergeCell ref="L92:N92"/>
    <mergeCell ref="O92:Q92"/>
    <mergeCell ref="R92:T92"/>
    <mergeCell ref="U92:W92"/>
    <mergeCell ref="L93:N93"/>
    <mergeCell ref="O93:Q93"/>
    <mergeCell ref="R93:T93"/>
    <mergeCell ref="U93:W93"/>
    <mergeCell ref="R94:T94"/>
    <mergeCell ref="U94:W94"/>
    <mergeCell ref="R68:S68"/>
    <mergeCell ref="T68:U68"/>
    <mergeCell ref="V68:W68"/>
    <mergeCell ref="V16:V17"/>
    <mergeCell ref="W16:W17"/>
    <mergeCell ref="Q16:Q17"/>
    <mergeCell ref="R16:R17"/>
    <mergeCell ref="S16:S17"/>
    <mergeCell ref="T16:T17"/>
    <mergeCell ref="U16:U17"/>
    <mergeCell ref="D90:E90"/>
    <mergeCell ref="C35:C38"/>
    <mergeCell ref="W40:W41"/>
    <mergeCell ref="U43:W43"/>
    <mergeCell ref="L16:L17"/>
    <mergeCell ref="M16:M17"/>
    <mergeCell ref="R40:R41"/>
    <mergeCell ref="S40:S41"/>
    <mergeCell ref="T40:T41"/>
    <mergeCell ref="N16:N17"/>
    <mergeCell ref="O16:O17"/>
    <mergeCell ref="P16:P17"/>
    <mergeCell ref="R64:S64"/>
    <mergeCell ref="T64:U64"/>
    <mergeCell ref="V64:W64"/>
    <mergeCell ref="R65:W65"/>
    <mergeCell ref="R66:W66"/>
    <mergeCell ref="U40:U41"/>
    <mergeCell ref="V40:V41"/>
    <mergeCell ref="L42:N42"/>
    <mergeCell ref="O42:Q42"/>
    <mergeCell ref="R42:T42"/>
    <mergeCell ref="L44:N44"/>
    <mergeCell ref="O44:Q44"/>
    <mergeCell ref="R44:T44"/>
    <mergeCell ref="L43:N43"/>
    <mergeCell ref="O43:Q43"/>
    <mergeCell ref="R43:T43"/>
    <mergeCell ref="L40:L41"/>
    <mergeCell ref="M40:M41"/>
    <mergeCell ref="N40:N41"/>
    <mergeCell ref="O40:O41"/>
    <mergeCell ref="P40:P41"/>
    <mergeCell ref="Q40:Q41"/>
    <mergeCell ref="C16:C17"/>
    <mergeCell ref="D16:D17"/>
    <mergeCell ref="E16:E17"/>
    <mergeCell ref="F16:F17"/>
    <mergeCell ref="H16:H17"/>
    <mergeCell ref="I16:I17"/>
    <mergeCell ref="J16:J17"/>
    <mergeCell ref="K16:K17"/>
    <mergeCell ref="B35:B38"/>
    <mergeCell ref="F28:F31"/>
    <mergeCell ref="D28:D31"/>
    <mergeCell ref="E28:E31"/>
    <mergeCell ref="K49:K50"/>
    <mergeCell ref="B47:W47"/>
    <mergeCell ref="C48:C50"/>
    <mergeCell ref="B2:W2"/>
    <mergeCell ref="B3:W3"/>
    <mergeCell ref="G5:G7"/>
    <mergeCell ref="H5:K5"/>
    <mergeCell ref="K6:K7"/>
    <mergeCell ref="H6:H7"/>
    <mergeCell ref="I6:I7"/>
    <mergeCell ref="J6:J7"/>
    <mergeCell ref="L5:Q5"/>
    <mergeCell ref="R5:W5"/>
    <mergeCell ref="L6:N6"/>
    <mergeCell ref="O6:Q6"/>
    <mergeCell ref="R6:T6"/>
    <mergeCell ref="U6:W6"/>
    <mergeCell ref="B5:B7"/>
    <mergeCell ref="C5:C7"/>
    <mergeCell ref="D5:E5"/>
    <mergeCell ref="F5:F7"/>
    <mergeCell ref="D6:D7"/>
    <mergeCell ref="E6:E7"/>
    <mergeCell ref="B16:B17"/>
    <mergeCell ref="O98:Q98"/>
    <mergeCell ref="O99:Q99"/>
    <mergeCell ref="R99:T99"/>
    <mergeCell ref="B28:B31"/>
    <mergeCell ref="C28:C31"/>
    <mergeCell ref="B48:B50"/>
    <mergeCell ref="R48:W48"/>
    <mergeCell ref="L48:Q48"/>
    <mergeCell ref="L49:N49"/>
    <mergeCell ref="O49:Q49"/>
    <mergeCell ref="H49:H50"/>
    <mergeCell ref="I49:I50"/>
    <mergeCell ref="U42:W42"/>
    <mergeCell ref="B40:B41"/>
    <mergeCell ref="C40:C41"/>
    <mergeCell ref="D40:D41"/>
    <mergeCell ref="E40:E41"/>
    <mergeCell ref="F40:F41"/>
    <mergeCell ref="H40:H41"/>
    <mergeCell ref="I40:I41"/>
    <mergeCell ref="J40:J41"/>
    <mergeCell ref="U44:W44"/>
    <mergeCell ref="K40:K41"/>
    <mergeCell ref="J49:J50"/>
    <mergeCell ref="R71:S71"/>
    <mergeCell ref="T71:U71"/>
    <mergeCell ref="V71:W71"/>
    <mergeCell ref="B105:W105"/>
    <mergeCell ref="R100:T100"/>
    <mergeCell ref="U100:W100"/>
    <mergeCell ref="R95:T95"/>
    <mergeCell ref="U95:W95"/>
    <mergeCell ref="O101:Q101"/>
    <mergeCell ref="L101:N101"/>
    <mergeCell ref="L100:N100"/>
    <mergeCell ref="O100:Q100"/>
    <mergeCell ref="R98:T98"/>
    <mergeCell ref="U98:W98"/>
    <mergeCell ref="R97:T97"/>
    <mergeCell ref="U97:W97"/>
    <mergeCell ref="R96:T96"/>
    <mergeCell ref="U96:W96"/>
    <mergeCell ref="R101:T101"/>
    <mergeCell ref="U101:W101"/>
    <mergeCell ref="B104:W104"/>
    <mergeCell ref="O95:Q95"/>
    <mergeCell ref="O96:Q96"/>
    <mergeCell ref="O97:Q97"/>
    <mergeCell ref="R63:S63"/>
    <mergeCell ref="T63:U63"/>
    <mergeCell ref="V63:W63"/>
    <mergeCell ref="R69:S69"/>
    <mergeCell ref="T69:U69"/>
    <mergeCell ref="V69:W69"/>
    <mergeCell ref="R70:S70"/>
    <mergeCell ref="T70:U70"/>
    <mergeCell ref="V70:W70"/>
    <mergeCell ref="R57:W57"/>
    <mergeCell ref="R58:W58"/>
    <mergeCell ref="R60:S60"/>
    <mergeCell ref="T60:U60"/>
    <mergeCell ref="V60:W60"/>
    <mergeCell ref="R61:S61"/>
    <mergeCell ref="T61:U61"/>
    <mergeCell ref="V61:W61"/>
    <mergeCell ref="R62:S62"/>
    <mergeCell ref="T62:U62"/>
    <mergeCell ref="V62:W62"/>
    <mergeCell ref="R49:W49"/>
    <mergeCell ref="V50:W50"/>
    <mergeCell ref="T50:U50"/>
    <mergeCell ref="R50:S50"/>
    <mergeCell ref="R52:S52"/>
    <mergeCell ref="R53:S53"/>
    <mergeCell ref="R54:S54"/>
    <mergeCell ref="R55:S55"/>
    <mergeCell ref="R56:S56"/>
    <mergeCell ref="T52:U52"/>
    <mergeCell ref="T53:U53"/>
    <mergeCell ref="T54:U54"/>
    <mergeCell ref="T55:U55"/>
    <mergeCell ref="T56:U56"/>
    <mergeCell ref="V52:W52"/>
    <mergeCell ref="V53:W53"/>
    <mergeCell ref="V54:W54"/>
    <mergeCell ref="V55:W55"/>
    <mergeCell ref="V56:W56"/>
    <mergeCell ref="V79:W79"/>
    <mergeCell ref="R80:S80"/>
    <mergeCell ref="T80:U80"/>
    <mergeCell ref="V80:W80"/>
    <mergeCell ref="T72:U72"/>
    <mergeCell ref="V72:W72"/>
    <mergeCell ref="R73:W73"/>
    <mergeCell ref="R74:W74"/>
    <mergeCell ref="R76:S76"/>
    <mergeCell ref="T76:U76"/>
    <mergeCell ref="V76:W76"/>
    <mergeCell ref="R77:S77"/>
    <mergeCell ref="T77:U77"/>
    <mergeCell ref="V77:W77"/>
    <mergeCell ref="R72:S72"/>
    <mergeCell ref="T87:U87"/>
    <mergeCell ref="V87:W87"/>
    <mergeCell ref="R88:S88"/>
    <mergeCell ref="T88:U88"/>
    <mergeCell ref="V88:W88"/>
    <mergeCell ref="R89:W89"/>
    <mergeCell ref="R90:W90"/>
    <mergeCell ref="D52:E52"/>
    <mergeCell ref="D53:E53"/>
    <mergeCell ref="D54:E54"/>
    <mergeCell ref="D55:E55"/>
    <mergeCell ref="D56:E56"/>
    <mergeCell ref="D68:E68"/>
    <mergeCell ref="D69:E69"/>
    <mergeCell ref="D70:E70"/>
    <mergeCell ref="D71:E71"/>
    <mergeCell ref="D72:E72"/>
    <mergeCell ref="D73:E73"/>
    <mergeCell ref="D76:E76"/>
    <mergeCell ref="D77:E77"/>
    <mergeCell ref="D78:E78"/>
    <mergeCell ref="D89:E89"/>
    <mergeCell ref="D79:E79"/>
    <mergeCell ref="R81:W81"/>
    <mergeCell ref="D88:E88"/>
    <mergeCell ref="D57:E57"/>
    <mergeCell ref="D60:E60"/>
    <mergeCell ref="D61:E61"/>
    <mergeCell ref="D62:E62"/>
    <mergeCell ref="D63:E63"/>
    <mergeCell ref="D64:E64"/>
    <mergeCell ref="D65:E65"/>
    <mergeCell ref="R87:S87"/>
    <mergeCell ref="R82:W82"/>
    <mergeCell ref="R84:S84"/>
    <mergeCell ref="T84:U84"/>
    <mergeCell ref="V84:W84"/>
    <mergeCell ref="R85:S85"/>
    <mergeCell ref="T85:U85"/>
    <mergeCell ref="V85:W85"/>
    <mergeCell ref="R86:S86"/>
    <mergeCell ref="T86:U86"/>
    <mergeCell ref="V86:W86"/>
    <mergeCell ref="R78:S78"/>
    <mergeCell ref="T78:U78"/>
    <mergeCell ref="V78:W78"/>
    <mergeCell ref="R79:S79"/>
    <mergeCell ref="T79:U79"/>
    <mergeCell ref="D49:D50"/>
    <mergeCell ref="E49:E50"/>
    <mergeCell ref="D82:E82"/>
    <mergeCell ref="D80:E80"/>
    <mergeCell ref="D81:E81"/>
    <mergeCell ref="D84:E84"/>
    <mergeCell ref="D85:E85"/>
    <mergeCell ref="D86:E86"/>
    <mergeCell ref="D87:E87"/>
    <mergeCell ref="D58:E58"/>
    <mergeCell ref="D66:E66"/>
    <mergeCell ref="D74:E74"/>
  </mergeCells>
  <phoneticPr fontId="1" type="noConversion"/>
  <pageMargins left="0.39370078740157483" right="0.39370078740157483" top="0.19685039370078741" bottom="0.19685039370078741" header="0" footer="0"/>
  <pageSetup paperSize="9" scale="78" orientation="landscape" verticalDpi="300" r:id="rId1"/>
  <rowBreaks count="1" manualBreakCount="1">
    <brk id="46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Praca socjalna II stopnia NST</vt:lpstr>
      <vt:lpstr>'Praca socjalna II stopnia NST'!Obszar_wydruku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2019-03-01T08:57:21Z</cp:lastPrinted>
  <dcterms:created xsi:type="dcterms:W3CDTF">1997-02-26T13:46:56Z</dcterms:created>
  <dcterms:modified xsi:type="dcterms:W3CDTF">2019-03-18T10:33:55Z</dcterms:modified>
</cp:coreProperties>
</file>