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A404\Desktop\Z SENATU\"/>
    </mc:Choice>
  </mc:AlternateContent>
  <xr:revisionPtr revIDLastSave="0" documentId="8_{4092AAE8-7959-4C6D-A744-03C00D3A0B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dagogika II stopnia ST" sheetId="4" r:id="rId1"/>
  </sheets>
  <definedNames>
    <definedName name="_xlnm.Print_Area" localSheetId="0">'Pedagogika II stopnia ST'!$A$1:$W$141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31" i="4" l="1"/>
  <c r="L131" i="4"/>
  <c r="U113" i="4"/>
  <c r="R113" i="4"/>
  <c r="U105" i="4"/>
  <c r="R105" i="4"/>
  <c r="U97" i="4"/>
  <c r="R97" i="4"/>
  <c r="U89" i="4"/>
  <c r="R89" i="4"/>
  <c r="I74" i="4"/>
  <c r="I77" i="4" s="1"/>
  <c r="H74" i="4"/>
  <c r="H128" i="4" s="1"/>
  <c r="U76" i="4"/>
  <c r="R76" i="4"/>
  <c r="O76" i="4"/>
  <c r="R75" i="4"/>
  <c r="R78" i="4" s="1"/>
  <c r="O54" i="4"/>
  <c r="O78" i="4" s="1"/>
  <c r="T72" i="4"/>
  <c r="J72" i="4"/>
  <c r="I68" i="4"/>
  <c r="G68" i="4"/>
  <c r="I59" i="4"/>
  <c r="H59" i="4"/>
  <c r="G59" i="4"/>
  <c r="G74" i="4" s="1"/>
  <c r="G77" i="4" s="1"/>
  <c r="F72" i="4"/>
  <c r="E72" i="4"/>
  <c r="E75" i="4" s="1"/>
  <c r="F68" i="4"/>
  <c r="E68" i="4"/>
  <c r="F59" i="4"/>
  <c r="E59" i="4"/>
  <c r="E51" i="4"/>
  <c r="F51" i="4"/>
  <c r="F45" i="4"/>
  <c r="F55" i="4" s="1"/>
  <c r="E45" i="4"/>
  <c r="F38" i="4"/>
  <c r="E38" i="4"/>
  <c r="G38" i="4"/>
  <c r="G53" i="4" s="1"/>
  <c r="I45" i="4"/>
  <c r="I53" i="4" s="1"/>
  <c r="J51" i="4"/>
  <c r="J54" i="4" s="1"/>
  <c r="J78" i="4" s="1"/>
  <c r="J129" i="4" s="1"/>
  <c r="Q51" i="4"/>
  <c r="J75" i="4"/>
  <c r="R55" i="4"/>
  <c r="O55" i="4"/>
  <c r="E54" i="4"/>
  <c r="R16" i="4"/>
  <c r="L10" i="4"/>
  <c r="U10" i="4"/>
  <c r="R10" i="4"/>
  <c r="O10" i="4"/>
  <c r="G10" i="4"/>
  <c r="F10" i="4"/>
  <c r="E10" i="4"/>
  <c r="H77" i="4" l="1"/>
  <c r="E74" i="4"/>
  <c r="F76" i="4"/>
  <c r="E53" i="4"/>
  <c r="E78" i="4"/>
  <c r="E129" i="4" s="1"/>
  <c r="U126" i="4"/>
  <c r="F126" i="4"/>
  <c r="U125" i="4"/>
  <c r="E125" i="4"/>
  <c r="L34" i="4" l="1"/>
  <c r="O34" i="4"/>
  <c r="S59" i="4" l="1"/>
  <c r="U34" i="4"/>
  <c r="R34" i="4"/>
  <c r="U55" i="4"/>
  <c r="L55" i="4"/>
  <c r="L79" i="4" s="1"/>
  <c r="L130" i="4" s="1"/>
  <c r="R98" i="4"/>
  <c r="U90" i="4"/>
  <c r="R90" i="4"/>
  <c r="V45" i="4"/>
  <c r="U68" i="4"/>
  <c r="U59" i="4" s="1"/>
  <c r="U38" i="4"/>
  <c r="S45" i="4"/>
  <c r="R59" i="4"/>
  <c r="R38" i="4"/>
  <c r="P68" i="4"/>
  <c r="P59" i="4"/>
  <c r="O59" i="4"/>
  <c r="O38" i="4"/>
  <c r="O53" i="4" s="1"/>
  <c r="L38" i="4"/>
  <c r="M45" i="4"/>
  <c r="E16" i="4"/>
  <c r="E24" i="4"/>
  <c r="L24" i="4"/>
  <c r="G24" i="4"/>
  <c r="U74" i="4" l="1"/>
  <c r="O74" i="4"/>
  <c r="O77" i="4" s="1"/>
  <c r="O79" i="4"/>
  <c r="O130" i="4" s="1"/>
  <c r="U53" i="4"/>
  <c r="L53" i="4"/>
  <c r="L77" i="4" s="1"/>
  <c r="R74" i="4"/>
  <c r="R79" i="4"/>
  <c r="R130" i="4" s="1"/>
  <c r="R115" i="4"/>
  <c r="U79" i="4"/>
  <c r="E77" i="4"/>
  <c r="R53" i="4"/>
  <c r="R106" i="4"/>
  <c r="R116" i="4" s="1"/>
  <c r="R131" i="4" s="1"/>
  <c r="R114" i="4"/>
  <c r="U114" i="4"/>
  <c r="U106" i="4"/>
  <c r="U98" i="4"/>
  <c r="U130" i="4" l="1"/>
  <c r="U77" i="4"/>
  <c r="R77" i="4"/>
  <c r="U116" i="4"/>
  <c r="U131" i="4" s="1"/>
  <c r="K24" i="4" l="1"/>
  <c r="K33" i="4" s="1"/>
  <c r="K128" i="4" s="1"/>
  <c r="I24" i="4"/>
  <c r="I33" i="4" s="1"/>
  <c r="F24" i="4"/>
  <c r="O20" i="4"/>
  <c r="G20" i="4"/>
  <c r="F20" i="4"/>
  <c r="E20" i="4"/>
  <c r="L16" i="4"/>
  <c r="G16" i="4"/>
  <c r="F16" i="4"/>
  <c r="F34" i="4" l="1"/>
  <c r="E33" i="4"/>
  <c r="G33" i="4"/>
  <c r="G128" i="4" s="1"/>
  <c r="X77" i="4" s="1"/>
  <c r="W24" i="4" l="1"/>
  <c r="U33" i="4" s="1"/>
  <c r="T24" i="4"/>
  <c r="R33" i="4" s="1"/>
  <c r="R128" i="4" s="1"/>
  <c r="Q24" i="4"/>
  <c r="O33" i="4" s="1"/>
  <c r="O128" i="4" s="1"/>
  <c r="N24" i="4"/>
  <c r="M24" i="4"/>
  <c r="L33" i="4" l="1"/>
  <c r="L128" i="4" s="1"/>
  <c r="U128" i="4"/>
  <c r="U115" i="4"/>
  <c r="E105" i="4"/>
  <c r="I113" i="4" l="1"/>
  <c r="E113" i="4"/>
  <c r="I105" i="4"/>
  <c r="I97" i="4"/>
  <c r="I89" i="4"/>
  <c r="I115" i="4" s="1"/>
  <c r="I128" i="4" s="1"/>
  <c r="F98" i="4"/>
  <c r="F106" i="4"/>
  <c r="F114" i="4"/>
  <c r="E89" i="4"/>
  <c r="E97" i="4"/>
  <c r="E115" i="4" l="1"/>
  <c r="E128" i="4" s="1"/>
  <c r="F90" i="4" l="1"/>
  <c r="F116" i="4" s="1"/>
  <c r="F131" i="4" s="1"/>
  <c r="F79" i="4"/>
  <c r="F130" i="4" l="1"/>
</calcChain>
</file>

<file path=xl/sharedStrings.xml><?xml version="1.0" encoding="utf-8"?>
<sst xmlns="http://schemas.openxmlformats.org/spreadsheetml/2006/main" count="422" uniqueCount="219">
  <si>
    <t>Forma zaliczenia</t>
  </si>
  <si>
    <t>ECTS</t>
  </si>
  <si>
    <t>Forma zajęć</t>
  </si>
  <si>
    <t>W</t>
  </si>
  <si>
    <t>K</t>
  </si>
  <si>
    <t>Ćw</t>
  </si>
  <si>
    <t>S</t>
  </si>
  <si>
    <t>Sem. letni</t>
  </si>
  <si>
    <t>sem. I</t>
  </si>
  <si>
    <t>sem. II</t>
  </si>
  <si>
    <t>sem. III</t>
  </si>
  <si>
    <t>sem. IV</t>
  </si>
  <si>
    <t>Liczba godz.</t>
  </si>
  <si>
    <t>W/K</t>
  </si>
  <si>
    <t>E</t>
  </si>
  <si>
    <t>Zo</t>
  </si>
  <si>
    <t>STACJONARNE STUDIA II STOPNIA, profil OGÓLNOAKADEMICKI</t>
  </si>
  <si>
    <t>Antropologia kulturowa w pedagogice</t>
  </si>
  <si>
    <t>Współczesne nurty filozofii w pedagogice</t>
  </si>
  <si>
    <t>Współczesne nurty socjologii w pedagogice</t>
  </si>
  <si>
    <t>Pedagogika porównawcza</t>
  </si>
  <si>
    <t>Przedmioty dla kierunku</t>
  </si>
  <si>
    <t>Historia pedagogiki</t>
  </si>
  <si>
    <t>Pedagogika ogólna</t>
  </si>
  <si>
    <t>Teorie wychowania</t>
  </si>
  <si>
    <t>o1.2</t>
  </si>
  <si>
    <t>o1.1</t>
  </si>
  <si>
    <t>o1.3</t>
  </si>
  <si>
    <t>o1.5</t>
  </si>
  <si>
    <t>Współczesne koncepcje resocjalizacji</t>
  </si>
  <si>
    <t>Organizacja i funkcjonowanie systemów resocjalizacyjnych</t>
  </si>
  <si>
    <t>Patologia społeczna i kryminologia</t>
  </si>
  <si>
    <t>Praca resocjalizacyjna</t>
  </si>
  <si>
    <t>Psychoterapia w resocjalizacji</t>
  </si>
  <si>
    <t>Przestępczość i resocjalizacja kobiet</t>
  </si>
  <si>
    <t>Strategie pracy z rodziną dysfunkcyjną</t>
  </si>
  <si>
    <t>Interwencja i wsparcie rodziny w sytuacji kryzysowej</t>
  </si>
  <si>
    <t>Psychopedagogiczne poradnictwo rodzinne</t>
  </si>
  <si>
    <t>Asystentura rodzin</t>
  </si>
  <si>
    <t>Pedagogika szkoły</t>
  </si>
  <si>
    <t>Liczba punktów ECTS z przedmiotów dla kierunku</t>
  </si>
  <si>
    <t>Liczba obowiązkowych egzaminów</t>
  </si>
  <si>
    <t>Andragogika</t>
  </si>
  <si>
    <t>Wybrane zagadnienia penitencjarystyki</t>
  </si>
  <si>
    <t>Praca pedagoga w szkole ponadpodstawowej</t>
  </si>
  <si>
    <t>P</t>
  </si>
  <si>
    <t>S/P</t>
  </si>
  <si>
    <t>Aplikacje mobilne i e-booki</t>
  </si>
  <si>
    <t>Robotyka dla dzieci</t>
  </si>
  <si>
    <t>Projektowanie uczenia się w kulturze cyfrowej</t>
  </si>
  <si>
    <t>Dzieci w kulturze cyfrowej: warsztat wideoetnograficzny</t>
  </si>
  <si>
    <t>Filozofia pedagogiki Montessori</t>
  </si>
  <si>
    <t>Montessori - edukacyjny materiał rozwojowy</t>
  </si>
  <si>
    <t>Alternatywne praktyki edukacyjne</t>
  </si>
  <si>
    <t>Aktywizacja w edukacji</t>
  </si>
  <si>
    <t>Budowanie relacji w praktyce edukacyjnej</t>
  </si>
  <si>
    <t>Dydaktyka ogólna</t>
  </si>
  <si>
    <t>Pedagogiczne aspekty migracji jednostek i grup</t>
  </si>
  <si>
    <t>Szkolne edukacje mniejszości narodowych, etnicznych i religijnych</t>
  </si>
  <si>
    <t>Pedeutologia</t>
  </si>
  <si>
    <t>Metodyka pracy w środowisku zróżnicowanym kulturowo</t>
  </si>
  <si>
    <t>Elementy terapii pedagogicznej</t>
  </si>
  <si>
    <t>Rozwój kompetencji komunikacyjnych dla pedagogów</t>
  </si>
  <si>
    <t>Zarządzanie i organizacja placówek oświatowych i opiekuńczo-wychowawczych</t>
  </si>
  <si>
    <t>Programy resocjalizacyjne i terapeutyczne</t>
  </si>
  <si>
    <t>Wybrane zagadnienia terapii poznawczo-behawioralnej</t>
  </si>
  <si>
    <t>o1.4</t>
  </si>
  <si>
    <t>o1.6</t>
  </si>
  <si>
    <t>o1.7</t>
  </si>
  <si>
    <t>o1.8</t>
  </si>
  <si>
    <t>o1.9</t>
  </si>
  <si>
    <t>o2.1</t>
  </si>
  <si>
    <t>o2.1.1</t>
  </si>
  <si>
    <t>o2.1.2</t>
  </si>
  <si>
    <t>ow2.3</t>
  </si>
  <si>
    <t>ow3</t>
  </si>
  <si>
    <t>w4</t>
  </si>
  <si>
    <t>w5</t>
  </si>
  <si>
    <t>Polityka oświatowa</t>
  </si>
  <si>
    <t>Wielokulturowe dziedzictwo Gdańska i Pomorza</t>
  </si>
  <si>
    <t>Razem godzin praktyk</t>
  </si>
  <si>
    <t>w8.1</t>
  </si>
  <si>
    <t>w8.2</t>
  </si>
  <si>
    <t>w8.3</t>
  </si>
  <si>
    <t>w8.4</t>
  </si>
  <si>
    <t>w8.5</t>
  </si>
  <si>
    <t>w9.1</t>
  </si>
  <si>
    <t>w9.2</t>
  </si>
  <si>
    <t>w9.3</t>
  </si>
  <si>
    <t>w9.4</t>
  </si>
  <si>
    <t>w9.5</t>
  </si>
  <si>
    <t>w10.1</t>
  </si>
  <si>
    <t>w10.2</t>
  </si>
  <si>
    <t>w10.3</t>
  </si>
  <si>
    <t>w10.4</t>
  </si>
  <si>
    <t>w10.5</t>
  </si>
  <si>
    <t>w11.1</t>
  </si>
  <si>
    <t>w11.2</t>
  </si>
  <si>
    <t>w11.3</t>
  </si>
  <si>
    <t>w11.4</t>
  </si>
  <si>
    <t>w11.5</t>
  </si>
  <si>
    <t>Pozaszkolne edukacje mniejszości narodowych, etnicznych i religijnych</t>
  </si>
  <si>
    <t>Wprowadzenie do pedagogiki rodziny i i teorii systemów rodzinnych</t>
  </si>
  <si>
    <t>Rozwiązywanie konfliktów w pracy z młodzieżą</t>
  </si>
  <si>
    <t>Psychologiczne wspomaganie rozwoju młodzieży</t>
  </si>
  <si>
    <t>Postępowanie ze sprawcami przestępstw seksualnych i ich terapia</t>
  </si>
  <si>
    <t>Socjologia młodzieży</t>
  </si>
  <si>
    <t>5Zo</t>
  </si>
  <si>
    <t>E,4Zo</t>
  </si>
  <si>
    <t>Sem. zimowy</t>
  </si>
  <si>
    <t>2. Warunkiem utworzenia danego modułu fakultatywnego jest jego liczebność, odpowiadająca liczebności wskazanej w Zarządzeniu Rektora UG</t>
  </si>
  <si>
    <t>Psychopedagogiczne i kulturowe uwarunkowania funkcjonowania rodziny</t>
  </si>
  <si>
    <t>Umiejętności XXI wieku: kodowanie dla dzieci</t>
  </si>
  <si>
    <t>C: Podstawy dydaktyki i emisja głosu - rozszerzenie</t>
  </si>
  <si>
    <t>B: Przygotowanie psychologiczno-pedagogiczne - rozszerzenie</t>
  </si>
  <si>
    <t>E.1: Przygotowanie merytoryczne w zakresie pedagogiki resocjalizacyjnej - rozszerzenie</t>
  </si>
  <si>
    <t>E.2: Przygotowanie dydaktyczno-metodyczne w zakresie pedagogiki resocjalizacyjnej - rozszerzenie</t>
  </si>
  <si>
    <t>D1: Przygotowanie dydaktyczno-metodyczne - rozszerzenie</t>
  </si>
  <si>
    <t>D2: Praktyki zawodowe - rozszerzenie</t>
  </si>
  <si>
    <t>E.3: Praktyki zawodowe - rozszerzenie</t>
  </si>
  <si>
    <t>Język obcy</t>
  </si>
  <si>
    <t>H: Wykład na innym kierunku*</t>
  </si>
  <si>
    <t>A: Przygotowanie merytoryczne - cz. 1: podstawy teoretyczne (1) - rozszerzenie</t>
  </si>
  <si>
    <t>A: Przygotowanie merytoryczne - cz. 2: moduł badawczy - rozszerzenie</t>
  </si>
  <si>
    <t>G: Moduł sprawnościowy - rozszerzenie</t>
  </si>
  <si>
    <t>A: Przygotowanie merytoryczne - cz. 3: podstawy teoretyczne (2) - rozszerzenie</t>
  </si>
  <si>
    <t>w12.1</t>
  </si>
  <si>
    <t>w12.2</t>
  </si>
  <si>
    <t>w12.3</t>
  </si>
  <si>
    <t>w12.4</t>
  </si>
  <si>
    <t>w12.5</t>
  </si>
  <si>
    <t>Subjectivity - human and post-human</t>
  </si>
  <si>
    <t>Solidarity</t>
  </si>
  <si>
    <t>Work &amp; Popular Culture: emancipations of late capitalism era</t>
  </si>
  <si>
    <t>Picturebook</t>
  </si>
  <si>
    <t>Socialmedia</t>
  </si>
  <si>
    <t>DWUSPECJALNOŚCIOWE: pedagogika resocjalizacyjna z elementami psychoterapii oraz pedagogika szkolna i opiekuńczo-wychowawcza</t>
  </si>
  <si>
    <t>Moduł specjalnościowy 1:                                                                                     Pedagogika szkolna i opiekuńczo-wychowawcza</t>
  </si>
  <si>
    <t>Moduł specjalnościowy 2:                                                                                        Pedagogika resocjalizacyjna z elementami psychoterapii</t>
  </si>
  <si>
    <t>o7.1</t>
  </si>
  <si>
    <t>o7.2</t>
  </si>
  <si>
    <t>o7.3</t>
  </si>
  <si>
    <t>o7.5</t>
  </si>
  <si>
    <t>o7.4</t>
  </si>
  <si>
    <t>o7.11</t>
  </si>
  <si>
    <t>o7.6</t>
  </si>
  <si>
    <t>o7.7</t>
  </si>
  <si>
    <t>o7.8</t>
  </si>
  <si>
    <t>o7.9</t>
  </si>
  <si>
    <t>o7.10</t>
  </si>
  <si>
    <t>o6.1</t>
  </si>
  <si>
    <t>o6.2</t>
  </si>
  <si>
    <t>o6.3</t>
  </si>
  <si>
    <t>o6.4</t>
  </si>
  <si>
    <t>o6.5</t>
  </si>
  <si>
    <t>o6.6</t>
  </si>
  <si>
    <t>o6.7</t>
  </si>
  <si>
    <t>o6.8</t>
  </si>
  <si>
    <t>o6.9</t>
  </si>
  <si>
    <t>o6.10</t>
  </si>
  <si>
    <t>o6.11</t>
  </si>
  <si>
    <t>Razem punktów ECTS z przedmiotów do wyboru i ograniczonego wyboru</t>
  </si>
  <si>
    <t>2Zo</t>
  </si>
  <si>
    <t>3Zo</t>
  </si>
  <si>
    <t>rok I   2023/24</t>
  </si>
  <si>
    <t>rok II   2024/25</t>
  </si>
  <si>
    <t>Projektowanie badań pedagogicznych</t>
  </si>
  <si>
    <t>Metodologia badań ilościowych</t>
  </si>
  <si>
    <t>Metodologia badań jakościowych</t>
  </si>
  <si>
    <t>Tworzenie programów wychowawczo-profilaktycznych</t>
  </si>
  <si>
    <t>Seminarium magisterskie [część druga]</t>
  </si>
  <si>
    <t>Seminarium magisterskie [część pierwsza]</t>
  </si>
  <si>
    <t>Seminarium magisterskie [część trzecia]</t>
  </si>
  <si>
    <t>Seminarium magisterskie [część czwarta]</t>
  </si>
  <si>
    <t>Praktyka pedagogiczna 1</t>
  </si>
  <si>
    <t>Praktyka pedagogiczna 2</t>
  </si>
  <si>
    <t xml:space="preserve">Kierunek: PEDAGOGIKA - PLAN STUDIÓW OD ROKU AKADEMICKIEGO 2023-2024                                      </t>
  </si>
  <si>
    <t>Razem godzin zajęć dydaktycznych</t>
  </si>
  <si>
    <t>F.1: Pedagogika rodziny z poradnictwem rodzinnym</t>
  </si>
  <si>
    <t>F.2: Dydaktyka innowacyjna z pedagogiką Montessori</t>
  </si>
  <si>
    <t>F.3: Edukacja mobilna w kulturze cyfrowej</t>
  </si>
  <si>
    <t>F.4: Edukacja mniejszości narodowych, etnicznych i religijnych</t>
  </si>
  <si>
    <t>Liczba punktów z przedmiotów dla modułu fakultatywnego F.1</t>
  </si>
  <si>
    <t>Liczba godzin z przedmiotów dla modułu fakultatywnego F.1</t>
  </si>
  <si>
    <t>Liczba godzin z przedmiotów dla modułu fakultatywnego F.2</t>
  </si>
  <si>
    <t>Liczba punktów z przedmiotów dla modułu fakultatywnego F.2</t>
  </si>
  <si>
    <t>Liczba godzin z przedmiotów dla modułu fakultatywnego F.3</t>
  </si>
  <si>
    <t>Liczba punktów z przedmiotów dla modułu fakultatywnego F.3</t>
  </si>
  <si>
    <t>Liczba godzin z przedmiotów dla modułu fakultatywnego F.4</t>
  </si>
  <si>
    <t>Liczba punktów z przedmiotów dla modułu fakultatywnego F.4</t>
  </si>
  <si>
    <t>Liczba godzin dydaktycznych z przedmiotów dla kierunku</t>
  </si>
  <si>
    <t>Liczba punktów z modułu specjalnościowego 1</t>
  </si>
  <si>
    <t>Liczba godzin dydaktycznych w module specjalnościowym 1</t>
  </si>
  <si>
    <t>Liczba godzin praktyk w module specjalnościowym 1</t>
  </si>
  <si>
    <t>Liczba godzin praktyk w module specjalnościowym 2</t>
  </si>
  <si>
    <t>Liczba godzin dydaktycznych w module specjalnościowym 2</t>
  </si>
  <si>
    <t>Liczba punktów z modułu specjalnościowego 2</t>
  </si>
  <si>
    <t>Łączna liczba godzin dydaktycznych w modułach specjalnościowych 1 i 2</t>
  </si>
  <si>
    <t>Łączna liczba godzin praktyk w modułach specjalnościowych 1 i 2</t>
  </si>
  <si>
    <t>Łączna liczba punktów z modułów specjalnościowych 1 i 2</t>
  </si>
  <si>
    <t>Łączna liczba godzin do realizacji dla modułów fakultatywnych**</t>
  </si>
  <si>
    <t>Łączna liczba punktów ECTS do realizacji dla modułów fakultatywnych**</t>
  </si>
  <si>
    <t>3. W przypadku liczby kandydatów przekraczającej liczbę miejsc na danym module fakultatywnym, kryterium wyboru stanowi średnia ocen ze wszystkich zaliczeń i egzaminów, uzyskana po I semestrze studiów.</t>
  </si>
  <si>
    <t>1. Student wybiera dwa moduły fakultatywne.</t>
  </si>
  <si>
    <t xml:space="preserve">** Zasady wyboru modułu fakultatywnego: </t>
  </si>
  <si>
    <t>*** Student wybiera jeden przedmiot anglojęzyczny.</t>
  </si>
  <si>
    <t>Liczba godzin do realizacji z przedmiotów anglojęzycznych do wyboru***</t>
  </si>
  <si>
    <t>Liczba punktów ECTS do realizacji z przedmiotów anglojęzycznych do wyboru***</t>
  </si>
  <si>
    <t>Przedmioty anglojęzyczne do wyboru***</t>
  </si>
  <si>
    <t>Moduły fakultatywne do wyboru**</t>
  </si>
  <si>
    <t>Razem punktów ECTS z zajęć dydaktycznych i praktyk</t>
  </si>
  <si>
    <t>w</t>
  </si>
  <si>
    <t>4E,6Zo</t>
  </si>
  <si>
    <t>E,6Zo,Z</t>
  </si>
  <si>
    <t>E,6Zo</t>
  </si>
  <si>
    <t>2E,5Zo</t>
  </si>
  <si>
    <t>* Z corocznie uaktualnianej oferty studenci wybierają jeden 30-godzinny wykład na innym kierunku.</t>
  </si>
  <si>
    <t>W - wykłady, K - konwersatorium, Ćw - ćwiczenia, S - seminarium, P - praktyki, o - przedmioty obowiązkowe, ow - przedmioty ograniczonego wyboru, w - przedmioty do wyboru; E - egzamin, Zo - zaliczenie z oceną</t>
  </si>
  <si>
    <t>Student I roku jest zobowiązany do odbycia szkolenia z BiHK oraz szkolenia bibliotecznego zgodnie z wytycznymi zawartymi w Regulaminie Studiów UG.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</si>
</sst>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sz val="8"/>
      <name val="Arial CE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7"/>
      <name val="Arial CE"/>
      <charset val="238"/>
    </font>
    <font>
      <b/>
      <sz val="9"/>
      <name val="Arial CE"/>
      <charset val="238"/>
    </font>
    <font>
      <b/>
      <sz val="7"/>
      <name val="Arial"/>
      <family val="2"/>
      <charset val="238"/>
    </font>
    <font>
      <b/>
      <sz val="7.5"/>
      <name val="Arial CE"/>
      <charset val="238"/>
    </font>
    <font>
      <b/>
      <sz val="6.5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CDCDCD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3">
    <xf numFmtId="0" fontId="0" fillId="0" borderId="0" xfId="0"/>
    <xf numFmtId="0" fontId="1" fillId="2" borderId="0" xfId="0" applyFont="1" applyFill="1" applyAlignment="1">
      <alignment horizontal="left" vertical="center"/>
    </xf>
    <xf numFmtId="0" fontId="3" fillId="2" borderId="59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58" xfId="0" applyFont="1" applyFill="1" applyBorder="1" applyAlignment="1">
      <alignment horizontal="left" vertical="center" wrapText="1"/>
    </xf>
    <xf numFmtId="0" fontId="1" fillId="2" borderId="32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46" xfId="0" applyFont="1" applyFill="1" applyBorder="1" applyAlignment="1">
      <alignment horizontal="left" vertical="center"/>
    </xf>
    <xf numFmtId="0" fontId="1" fillId="2" borderId="46" xfId="0" applyFont="1" applyFill="1" applyBorder="1"/>
    <xf numFmtId="0" fontId="4" fillId="2" borderId="16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vertical="center"/>
    </xf>
    <xf numFmtId="0" fontId="3" fillId="2" borderId="59" xfId="0" applyFont="1" applyFill="1" applyBorder="1" applyAlignment="1">
      <alignment vertical="center" wrapText="1"/>
    </xf>
    <xf numFmtId="0" fontId="3" fillId="2" borderId="61" xfId="0" applyFont="1" applyFill="1" applyBorder="1" applyAlignment="1">
      <alignment horizontal="left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vertical="center"/>
    </xf>
    <xf numFmtId="0" fontId="3" fillId="2" borderId="5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left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70" xfId="0" applyFont="1" applyFill="1" applyBorder="1" applyAlignment="1">
      <alignment horizontal="center" vertical="center" wrapText="1"/>
    </xf>
    <xf numFmtId="0" fontId="2" fillId="2" borderId="71" xfId="0" applyFont="1" applyFill="1" applyBorder="1" applyAlignment="1">
      <alignment horizontal="center" vertical="center" wrapText="1"/>
    </xf>
    <xf numFmtId="0" fontId="2" fillId="2" borderId="72" xfId="0" applyFont="1" applyFill="1" applyBorder="1" applyAlignment="1">
      <alignment horizontal="center" vertical="center" wrapText="1"/>
    </xf>
    <xf numFmtId="0" fontId="1" fillId="2" borderId="7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4" fillId="2" borderId="71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/>
    </xf>
    <xf numFmtId="0" fontId="3" fillId="2" borderId="53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/>
    </xf>
    <xf numFmtId="14" fontId="3" fillId="2" borderId="57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vertical="center"/>
    </xf>
    <xf numFmtId="0" fontId="3" fillId="2" borderId="4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2" fillId="2" borderId="56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8" xfId="0" applyFont="1" applyFill="1" applyBorder="1" applyAlignment="1">
      <alignment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 wrapText="1"/>
    </xf>
    <xf numFmtId="0" fontId="4" fillId="2" borderId="70" xfId="0" applyFont="1" applyFill="1" applyBorder="1" applyAlignment="1">
      <alignment vertical="center"/>
    </xf>
    <xf numFmtId="0" fontId="1" fillId="2" borderId="73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3" fillId="2" borderId="56" xfId="0" applyFont="1" applyFill="1" applyBorder="1" applyAlignment="1">
      <alignment vertical="center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vertical="center"/>
    </xf>
    <xf numFmtId="0" fontId="4" fillId="2" borderId="52" xfId="0" applyFont="1" applyFill="1" applyBorder="1" applyAlignment="1">
      <alignment vertical="center"/>
    </xf>
    <xf numFmtId="0" fontId="3" fillId="2" borderId="60" xfId="0" applyFont="1" applyFill="1" applyBorder="1" applyAlignment="1">
      <alignment horizontal="left" vertical="center" wrapText="1"/>
    </xf>
    <xf numFmtId="0" fontId="4" fillId="2" borderId="51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4" fillId="2" borderId="71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3" fillId="2" borderId="58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/>
    </xf>
    <xf numFmtId="0" fontId="2" fillId="2" borderId="66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64" xfId="0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left" vertical="center" wrapText="1"/>
    </xf>
    <xf numFmtId="0" fontId="3" fillId="2" borderId="77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/>
    </xf>
    <xf numFmtId="0" fontId="3" fillId="2" borderId="78" xfId="0" applyFont="1" applyFill="1" applyBorder="1" applyAlignment="1">
      <alignment horizontal="center" vertical="center" wrapText="1"/>
    </xf>
    <xf numFmtId="0" fontId="3" fillId="2" borderId="79" xfId="0" applyFont="1" applyFill="1" applyBorder="1" applyAlignment="1">
      <alignment horizontal="center" vertical="center" wrapText="1"/>
    </xf>
    <xf numFmtId="0" fontId="1" fillId="2" borderId="7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0" borderId="0" xfId="0" applyFont="1"/>
    <xf numFmtId="0" fontId="4" fillId="4" borderId="28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45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2" fillId="4" borderId="76" xfId="0" applyFont="1" applyFill="1" applyBorder="1" applyAlignment="1">
      <alignment horizontal="center" vertical="center" wrapText="1"/>
    </xf>
    <xf numFmtId="0" fontId="2" fillId="4" borderId="75" xfId="0" applyFont="1" applyFill="1" applyBorder="1" applyAlignment="1">
      <alignment horizontal="center" vertical="center" wrapText="1"/>
    </xf>
    <xf numFmtId="0" fontId="2" fillId="4" borderId="74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9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80" xfId="0" applyFont="1" applyFill="1" applyBorder="1" applyAlignment="1">
      <alignment horizontal="center" vertical="center" wrapText="1"/>
    </xf>
    <xf numFmtId="0" fontId="3" fillId="2" borderId="81" xfId="0" applyFont="1" applyFill="1" applyBorder="1" applyAlignment="1">
      <alignment horizontal="center" vertical="center" wrapText="1"/>
    </xf>
    <xf numFmtId="0" fontId="4" fillId="2" borderId="80" xfId="0" applyFont="1" applyFill="1" applyBorder="1" applyAlignment="1">
      <alignment horizontal="center" vertical="center"/>
    </xf>
    <xf numFmtId="0" fontId="2" fillId="3" borderId="82" xfId="0" applyFont="1" applyFill="1" applyBorder="1" applyAlignment="1">
      <alignment horizontal="left" vertical="center" wrapText="1"/>
    </xf>
    <xf numFmtId="0" fontId="3" fillId="3" borderId="83" xfId="0" applyFont="1" applyFill="1" applyBorder="1" applyAlignment="1">
      <alignment horizontal="center" vertical="center" wrapText="1"/>
    </xf>
    <xf numFmtId="0" fontId="2" fillId="3" borderId="84" xfId="0" applyFont="1" applyFill="1" applyBorder="1" applyAlignment="1">
      <alignment horizontal="center" vertical="center" wrapText="1"/>
    </xf>
    <xf numFmtId="0" fontId="2" fillId="3" borderId="85" xfId="0" applyFont="1" applyFill="1" applyBorder="1" applyAlignment="1">
      <alignment horizontal="center" vertical="center" wrapText="1"/>
    </xf>
    <xf numFmtId="0" fontId="3" fillId="2" borderId="90" xfId="0" applyFont="1" applyFill="1" applyBorder="1" applyAlignment="1">
      <alignment horizontal="left" vertical="center" wrapText="1"/>
    </xf>
    <xf numFmtId="0" fontId="1" fillId="2" borderId="91" xfId="0" applyFont="1" applyFill="1" applyBorder="1" applyAlignment="1">
      <alignment horizontal="center" vertical="center"/>
    </xf>
    <xf numFmtId="0" fontId="1" fillId="2" borderId="92" xfId="0" applyFont="1" applyFill="1" applyBorder="1" applyAlignment="1">
      <alignment horizontal="center" vertical="center"/>
    </xf>
    <xf numFmtId="0" fontId="1" fillId="2" borderId="93" xfId="0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/>
    </xf>
    <xf numFmtId="0" fontId="4" fillId="2" borderId="94" xfId="0" applyFont="1" applyFill="1" applyBorder="1" applyAlignment="1">
      <alignment horizontal="center" vertical="center"/>
    </xf>
    <xf numFmtId="0" fontId="4" fillId="2" borderId="95" xfId="0" applyFont="1" applyFill="1" applyBorder="1" applyAlignment="1">
      <alignment horizontal="center" vertical="center"/>
    </xf>
    <xf numFmtId="0" fontId="4" fillId="2" borderId="93" xfId="0" applyFont="1" applyFill="1" applyBorder="1" applyAlignment="1">
      <alignment horizontal="center" vertical="center"/>
    </xf>
    <xf numFmtId="0" fontId="1" fillId="2" borderId="96" xfId="0" applyFont="1" applyFill="1" applyBorder="1" applyAlignment="1">
      <alignment horizontal="center" vertical="center"/>
    </xf>
    <xf numFmtId="0" fontId="1" fillId="2" borderId="97" xfId="0" applyFont="1" applyFill="1" applyBorder="1" applyAlignment="1">
      <alignment horizontal="center" vertical="center"/>
    </xf>
    <xf numFmtId="0" fontId="1" fillId="2" borderId="94" xfId="0" applyFont="1" applyFill="1" applyBorder="1" applyAlignment="1">
      <alignment horizontal="center" vertical="center"/>
    </xf>
    <xf numFmtId="0" fontId="1" fillId="2" borderId="98" xfId="0" applyFont="1" applyFill="1" applyBorder="1" applyAlignment="1">
      <alignment horizontal="center" vertical="center"/>
    </xf>
    <xf numFmtId="0" fontId="2" fillId="4" borderId="65" xfId="0" applyFont="1" applyFill="1" applyBorder="1" applyAlignment="1">
      <alignment horizontal="left" vertical="center" wrapText="1"/>
    </xf>
    <xf numFmtId="0" fontId="3" fillId="4" borderId="42" xfId="0" applyFont="1" applyFill="1" applyBorder="1" applyAlignment="1">
      <alignment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45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2" fillId="6" borderId="60" xfId="0" applyFont="1" applyFill="1" applyBorder="1" applyAlignment="1">
      <alignment horizontal="left" vertical="center" wrapText="1"/>
    </xf>
    <xf numFmtId="0" fontId="3" fillId="6" borderId="26" xfId="0" applyFont="1" applyFill="1" applyBorder="1" applyAlignment="1">
      <alignment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center" vertical="center"/>
    </xf>
    <xf numFmtId="0" fontId="2" fillId="6" borderId="82" xfId="0" applyFont="1" applyFill="1" applyBorder="1" applyAlignment="1">
      <alignment horizontal="left" vertical="center" wrapText="1"/>
    </xf>
    <xf numFmtId="0" fontId="3" fillId="6" borderId="83" xfId="0" applyFont="1" applyFill="1" applyBorder="1" applyAlignment="1">
      <alignment horizontal="center" vertical="center" wrapText="1"/>
    </xf>
    <xf numFmtId="0" fontId="3" fillId="6" borderId="84" xfId="0" applyFont="1" applyFill="1" applyBorder="1" applyAlignment="1">
      <alignment horizontal="center" vertical="center" wrapText="1"/>
    </xf>
    <xf numFmtId="0" fontId="3" fillId="6" borderId="85" xfId="0" applyFont="1" applyFill="1" applyBorder="1" applyAlignment="1">
      <alignment horizontal="center" vertical="center" wrapText="1"/>
    </xf>
    <xf numFmtId="0" fontId="2" fillId="6" borderId="84" xfId="0" applyFont="1" applyFill="1" applyBorder="1" applyAlignment="1">
      <alignment horizontal="center" vertical="center" wrapText="1"/>
    </xf>
    <xf numFmtId="0" fontId="2" fillId="6" borderId="85" xfId="0" applyFont="1" applyFill="1" applyBorder="1" applyAlignment="1">
      <alignment horizontal="center" vertical="center" wrapText="1"/>
    </xf>
    <xf numFmtId="0" fontId="1" fillId="6" borderId="84" xfId="0" applyFont="1" applyFill="1" applyBorder="1" applyAlignment="1">
      <alignment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vertical="center"/>
    </xf>
    <xf numFmtId="0" fontId="3" fillId="6" borderId="83" xfId="0" applyFont="1" applyFill="1" applyBorder="1" applyAlignment="1">
      <alignment vertical="center" wrapText="1"/>
    </xf>
    <xf numFmtId="0" fontId="4" fillId="6" borderId="88" xfId="0" applyFont="1" applyFill="1" applyBorder="1" applyAlignment="1">
      <alignment horizontal="center" vertical="center"/>
    </xf>
    <xf numFmtId="0" fontId="4" fillId="6" borderId="42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3" fillId="2" borderId="52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vertical="center"/>
    </xf>
    <xf numFmtId="0" fontId="3" fillId="6" borderId="6" xfId="0" applyFont="1" applyFill="1" applyBorder="1" applyAlignment="1">
      <alignment horizontal="center" vertical="center" wrapText="1"/>
    </xf>
    <xf numFmtId="0" fontId="2" fillId="2" borderId="90" xfId="0" applyFont="1" applyFill="1" applyBorder="1" applyAlignment="1">
      <alignment horizontal="left" vertical="center" wrapText="1"/>
    </xf>
    <xf numFmtId="0" fontId="2" fillId="2" borderId="91" xfId="0" applyFont="1" applyFill="1" applyBorder="1" applyAlignment="1">
      <alignment horizontal="center" vertical="center" wrapText="1"/>
    </xf>
    <xf numFmtId="0" fontId="3" fillId="2" borderId="92" xfId="0" applyFont="1" applyFill="1" applyBorder="1" applyAlignment="1">
      <alignment horizontal="center" vertical="center" wrapText="1"/>
    </xf>
    <xf numFmtId="0" fontId="2" fillId="2" borderId="93" xfId="0" applyFont="1" applyFill="1" applyBorder="1" applyAlignment="1">
      <alignment horizontal="center" vertical="center" wrapText="1"/>
    </xf>
    <xf numFmtId="0" fontId="2" fillId="2" borderId="92" xfId="0" applyFont="1" applyFill="1" applyBorder="1" applyAlignment="1">
      <alignment horizontal="center" vertical="center" wrapText="1"/>
    </xf>
    <xf numFmtId="0" fontId="2" fillId="2" borderId="94" xfId="0" applyFont="1" applyFill="1" applyBorder="1" applyAlignment="1">
      <alignment horizontal="center" vertical="center" wrapText="1"/>
    </xf>
    <xf numFmtId="0" fontId="2" fillId="2" borderId="95" xfId="0" applyFont="1" applyFill="1" applyBorder="1" applyAlignment="1">
      <alignment horizontal="center" vertical="center" wrapText="1"/>
    </xf>
    <xf numFmtId="0" fontId="2" fillId="2" borderId="96" xfId="0" applyFont="1" applyFill="1" applyBorder="1" applyAlignment="1">
      <alignment horizontal="center" vertical="center" wrapText="1"/>
    </xf>
    <xf numFmtId="0" fontId="2" fillId="2" borderId="99" xfId="0" applyFont="1" applyFill="1" applyBorder="1" applyAlignment="1">
      <alignment horizontal="center" vertical="center" wrapText="1"/>
    </xf>
    <xf numFmtId="0" fontId="4" fillId="2" borderId="99" xfId="0" applyFont="1" applyFill="1" applyBorder="1" applyAlignment="1">
      <alignment vertical="center"/>
    </xf>
    <xf numFmtId="0" fontId="2" fillId="7" borderId="60" xfId="0" applyFont="1" applyFill="1" applyBorder="1" applyAlignment="1">
      <alignment horizontal="left" vertical="center" wrapText="1"/>
    </xf>
    <xf numFmtId="0" fontId="3" fillId="7" borderId="26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4" fillId="7" borderId="47" xfId="0" applyFont="1" applyFill="1" applyBorder="1" applyAlignment="1">
      <alignment horizontal="center" vertical="center"/>
    </xf>
    <xf numFmtId="0" fontId="2" fillId="7" borderId="82" xfId="0" applyFont="1" applyFill="1" applyBorder="1" applyAlignment="1">
      <alignment horizontal="left" vertical="center" wrapText="1"/>
    </xf>
    <xf numFmtId="0" fontId="3" fillId="7" borderId="83" xfId="0" applyFont="1" applyFill="1" applyBorder="1" applyAlignment="1">
      <alignment horizontal="center" vertical="center" wrapText="1"/>
    </xf>
    <xf numFmtId="0" fontId="3" fillId="7" borderId="84" xfId="0" applyFont="1" applyFill="1" applyBorder="1" applyAlignment="1">
      <alignment horizontal="center" vertical="center" wrapText="1"/>
    </xf>
    <xf numFmtId="0" fontId="3" fillId="7" borderId="85" xfId="0" applyFont="1" applyFill="1" applyBorder="1" applyAlignment="1">
      <alignment horizontal="center" vertical="center" wrapText="1"/>
    </xf>
    <xf numFmtId="0" fontId="2" fillId="7" borderId="85" xfId="0" applyFont="1" applyFill="1" applyBorder="1" applyAlignment="1">
      <alignment horizontal="center" vertical="center" wrapText="1"/>
    </xf>
    <xf numFmtId="0" fontId="1" fillId="7" borderId="84" xfId="0" applyFont="1" applyFill="1" applyBorder="1" applyAlignment="1">
      <alignment vertical="center"/>
    </xf>
    <xf numFmtId="0" fontId="2" fillId="7" borderId="56" xfId="0" applyFont="1" applyFill="1" applyBorder="1" applyAlignment="1">
      <alignment horizontal="left" vertical="center"/>
    </xf>
    <xf numFmtId="0" fontId="1" fillId="7" borderId="22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1" fillId="6" borderId="83" xfId="0" applyFont="1" applyFill="1" applyBorder="1" applyAlignment="1">
      <alignment horizontal="center" vertical="center"/>
    </xf>
    <xf numFmtId="0" fontId="1" fillId="6" borderId="84" xfId="0" applyFont="1" applyFill="1" applyBorder="1" applyAlignment="1">
      <alignment horizontal="center" vertical="center"/>
    </xf>
    <xf numFmtId="0" fontId="1" fillId="6" borderId="85" xfId="0" applyFont="1" applyFill="1" applyBorder="1" applyAlignment="1">
      <alignment horizontal="center" vertical="center"/>
    </xf>
    <xf numFmtId="0" fontId="4" fillId="6" borderId="84" xfId="0" applyFont="1" applyFill="1" applyBorder="1" applyAlignment="1">
      <alignment horizontal="center" vertical="center"/>
    </xf>
    <xf numFmtId="0" fontId="4" fillId="6" borderId="85" xfId="0" applyFont="1" applyFill="1" applyBorder="1" applyAlignment="1">
      <alignment horizontal="center" vertical="center"/>
    </xf>
    <xf numFmtId="0" fontId="4" fillId="6" borderId="89" xfId="0" applyFont="1" applyFill="1" applyBorder="1" applyAlignment="1">
      <alignment horizontal="center" vertical="center"/>
    </xf>
    <xf numFmtId="0" fontId="2" fillId="6" borderId="82" xfId="0" applyFont="1" applyFill="1" applyBorder="1" applyAlignment="1">
      <alignment horizontal="left" vertical="center"/>
    </xf>
    <xf numFmtId="0" fontId="2" fillId="6" borderId="65" xfId="0" applyFont="1" applyFill="1" applyBorder="1" applyAlignment="1">
      <alignment horizontal="left" vertical="center" wrapText="1"/>
    </xf>
    <xf numFmtId="0" fontId="4" fillId="6" borderId="38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center" vertical="center"/>
    </xf>
    <xf numFmtId="0" fontId="4" fillId="6" borderId="7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3" borderId="100" xfId="0" applyFont="1" applyFill="1" applyBorder="1" applyAlignment="1">
      <alignment horizontal="center" vertical="center" wrapText="1"/>
    </xf>
    <xf numFmtId="0" fontId="2" fillId="3" borderId="101" xfId="0" applyFont="1" applyFill="1" applyBorder="1" applyAlignment="1">
      <alignment horizontal="center" vertical="center" wrapText="1"/>
    </xf>
    <xf numFmtId="0" fontId="4" fillId="2" borderId="70" xfId="0" applyFont="1" applyFill="1" applyBorder="1" applyAlignment="1">
      <alignment horizontal="center" vertical="center"/>
    </xf>
    <xf numFmtId="0" fontId="4" fillId="7" borderId="105" xfId="0" applyFont="1" applyFill="1" applyBorder="1" applyAlignment="1">
      <alignment horizontal="center" vertical="center"/>
    </xf>
    <xf numFmtId="0" fontId="2" fillId="4" borderId="109" xfId="0" applyFont="1" applyFill="1" applyBorder="1" applyAlignment="1">
      <alignment horizontal="left" vertical="center" wrapText="1"/>
    </xf>
    <xf numFmtId="0" fontId="3" fillId="4" borderId="107" xfId="0" applyFont="1" applyFill="1" applyBorder="1" applyAlignment="1">
      <alignment vertical="center" wrapText="1"/>
    </xf>
    <xf numFmtId="0" fontId="2" fillId="4" borderId="110" xfId="0" applyFont="1" applyFill="1" applyBorder="1" applyAlignment="1">
      <alignment horizontal="center" vertical="center" wrapText="1"/>
    </xf>
    <xf numFmtId="0" fontId="2" fillId="4" borderId="111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58" xfId="0" applyFont="1" applyFill="1" applyBorder="1" applyAlignment="1">
      <alignment horizontal="left" vertical="center" wrapText="1"/>
    </xf>
    <xf numFmtId="0" fontId="2" fillId="4" borderId="112" xfId="0" applyFont="1" applyFill="1" applyBorder="1" applyAlignment="1">
      <alignment horizontal="center" vertical="center" wrapText="1"/>
    </xf>
    <xf numFmtId="0" fontId="2" fillId="4" borderId="113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90" xfId="0" applyFont="1" applyFill="1" applyBorder="1" applyAlignment="1">
      <alignment horizontal="left" vertical="center" wrapText="1"/>
    </xf>
    <xf numFmtId="0" fontId="3" fillId="4" borderId="91" xfId="0" applyFont="1" applyFill="1" applyBorder="1" applyAlignment="1">
      <alignment horizontal="center" vertical="center" wrapText="1"/>
    </xf>
    <xf numFmtId="0" fontId="2" fillId="4" borderId="96" xfId="0" applyFont="1" applyFill="1" applyBorder="1" applyAlignment="1">
      <alignment horizontal="center" vertical="center" wrapText="1"/>
    </xf>
    <xf numFmtId="0" fontId="2" fillId="4" borderId="93" xfId="0" applyFont="1" applyFill="1" applyBorder="1" applyAlignment="1">
      <alignment horizontal="center" vertical="center" wrapText="1"/>
    </xf>
    <xf numFmtId="0" fontId="2" fillId="4" borderId="92" xfId="0" applyFont="1" applyFill="1" applyBorder="1" applyAlignment="1">
      <alignment horizontal="center" vertical="center" wrapText="1"/>
    </xf>
    <xf numFmtId="0" fontId="2" fillId="4" borderId="97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38" xfId="0" applyFont="1" applyFill="1" applyBorder="1" applyAlignment="1">
      <alignment horizontal="center" vertical="center"/>
    </xf>
    <xf numFmtId="0" fontId="5" fillId="6" borderId="39" xfId="0" applyFont="1" applyFill="1" applyBorder="1" applyAlignment="1">
      <alignment horizontal="center" vertical="center"/>
    </xf>
    <xf numFmtId="0" fontId="4" fillId="7" borderId="100" xfId="0" applyFont="1" applyFill="1" applyBorder="1" applyAlignment="1">
      <alignment horizontal="center" vertical="center"/>
    </xf>
    <xf numFmtId="0" fontId="4" fillId="7" borderId="84" xfId="0" applyFont="1" applyFill="1" applyBorder="1" applyAlignment="1">
      <alignment horizontal="center" vertical="center"/>
    </xf>
    <xf numFmtId="0" fontId="4" fillId="7" borderId="88" xfId="0" applyFont="1" applyFill="1" applyBorder="1" applyAlignment="1">
      <alignment horizontal="center" vertical="center"/>
    </xf>
    <xf numFmtId="0" fontId="4" fillId="7" borderId="89" xfId="0" applyFont="1" applyFill="1" applyBorder="1" applyAlignment="1">
      <alignment horizontal="center" vertical="center"/>
    </xf>
    <xf numFmtId="0" fontId="4" fillId="7" borderId="85" xfId="0" applyFont="1" applyFill="1" applyBorder="1" applyAlignment="1">
      <alignment horizontal="center" vertical="center"/>
    </xf>
    <xf numFmtId="0" fontId="2" fillId="0" borderId="67" xfId="0" applyFont="1" applyBorder="1" applyAlignment="1">
      <alignment horizontal="left" vertical="center" wrapText="1"/>
    </xf>
    <xf numFmtId="0" fontId="3" fillId="0" borderId="67" xfId="0" applyFont="1" applyBorder="1" applyAlignment="1">
      <alignment vertical="center" wrapText="1"/>
    </xf>
    <xf numFmtId="0" fontId="2" fillId="0" borderId="6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7" borderId="109" xfId="0" applyFont="1" applyFill="1" applyBorder="1" applyAlignment="1">
      <alignment horizontal="left" vertical="center" wrapText="1"/>
    </xf>
    <xf numFmtId="0" fontId="4" fillId="7" borderId="107" xfId="0" applyFont="1" applyFill="1" applyBorder="1" applyAlignment="1">
      <alignment horizontal="center" vertical="center"/>
    </xf>
    <xf numFmtId="0" fontId="4" fillId="7" borderId="110" xfId="0" applyFont="1" applyFill="1" applyBorder="1" applyAlignment="1">
      <alignment horizontal="center" vertical="center"/>
    </xf>
    <xf numFmtId="0" fontId="5" fillId="7" borderId="111" xfId="0" applyFont="1" applyFill="1" applyBorder="1" applyAlignment="1">
      <alignment horizontal="center" vertical="center"/>
    </xf>
    <xf numFmtId="0" fontId="4" fillId="7" borderId="111" xfId="0" applyFont="1" applyFill="1" applyBorder="1" applyAlignment="1">
      <alignment horizontal="center" vertical="center"/>
    </xf>
    <xf numFmtId="0" fontId="4" fillId="7" borderId="116" xfId="0" applyFont="1" applyFill="1" applyBorder="1" applyAlignment="1">
      <alignment horizontal="center" vertical="center"/>
    </xf>
    <xf numFmtId="0" fontId="2" fillId="7" borderId="82" xfId="0" applyFont="1" applyFill="1" applyBorder="1" applyAlignment="1">
      <alignment horizontal="left" vertical="center"/>
    </xf>
    <xf numFmtId="0" fontId="4" fillId="7" borderId="83" xfId="0" applyFont="1" applyFill="1" applyBorder="1" applyAlignment="1">
      <alignment horizontal="center" vertical="center"/>
    </xf>
    <xf numFmtId="0" fontId="2" fillId="3" borderId="109" xfId="0" applyFont="1" applyFill="1" applyBorder="1" applyAlignment="1">
      <alignment horizontal="left" vertical="center" wrapText="1"/>
    </xf>
    <xf numFmtId="0" fontId="3" fillId="3" borderId="107" xfId="0" applyFont="1" applyFill="1" applyBorder="1" applyAlignment="1">
      <alignment horizontal="center" vertical="center" wrapText="1"/>
    </xf>
    <xf numFmtId="0" fontId="7" fillId="3" borderId="110" xfId="0" applyFont="1" applyFill="1" applyBorder="1" applyAlignment="1">
      <alignment horizontal="center" vertical="center" wrapText="1"/>
    </xf>
    <xf numFmtId="0" fontId="7" fillId="3" borderId="111" xfId="0" applyFont="1" applyFill="1" applyBorder="1" applyAlignment="1">
      <alignment horizontal="center" vertical="center" wrapText="1"/>
    </xf>
    <xf numFmtId="0" fontId="2" fillId="3" borderId="110" xfId="0" applyFont="1" applyFill="1" applyBorder="1" applyAlignment="1">
      <alignment horizontal="center" vertical="center" wrapText="1"/>
    </xf>
    <xf numFmtId="0" fontId="2" fillId="3" borderId="11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2" fillId="4" borderId="2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2" fillId="4" borderId="114" xfId="0" applyFont="1" applyFill="1" applyBorder="1" applyAlignment="1">
      <alignment horizontal="center" vertical="center" wrapText="1"/>
    </xf>
    <xf numFmtId="0" fontId="2" fillId="4" borderId="98" xfId="0" applyFont="1" applyFill="1" applyBorder="1" applyAlignment="1">
      <alignment horizontal="center" vertical="center" wrapText="1"/>
    </xf>
    <xf numFmtId="0" fontId="2" fillId="4" borderId="94" xfId="0" applyFont="1" applyFill="1" applyBorder="1" applyAlignment="1">
      <alignment horizontal="center" vertical="center" wrapText="1"/>
    </xf>
    <xf numFmtId="0" fontId="2" fillId="4" borderId="91" xfId="0" applyFont="1" applyFill="1" applyBorder="1" applyAlignment="1">
      <alignment horizontal="center" vertical="center" wrapText="1"/>
    </xf>
    <xf numFmtId="0" fontId="2" fillId="4" borderId="103" xfId="0" applyFont="1" applyFill="1" applyBorder="1" applyAlignment="1">
      <alignment horizontal="center" vertical="center" wrapText="1"/>
    </xf>
    <xf numFmtId="0" fontId="2" fillId="4" borderId="104" xfId="0" applyFont="1" applyFill="1" applyBorder="1" applyAlignment="1">
      <alignment horizontal="center" vertical="center" wrapText="1"/>
    </xf>
    <xf numFmtId="0" fontId="2" fillId="4" borderId="105" xfId="0" applyFont="1" applyFill="1" applyBorder="1" applyAlignment="1">
      <alignment horizontal="center" vertical="center" wrapText="1"/>
    </xf>
    <xf numFmtId="0" fontId="2" fillId="4" borderId="107" xfId="0" applyFont="1" applyFill="1" applyBorder="1" applyAlignment="1">
      <alignment horizontal="center" vertical="center" wrapText="1"/>
    </xf>
    <xf numFmtId="0" fontId="4" fillId="7" borderId="103" xfId="0" applyFont="1" applyFill="1" applyBorder="1" applyAlignment="1">
      <alignment horizontal="center" vertical="center"/>
    </xf>
    <xf numFmtId="0" fontId="4" fillId="7" borderId="104" xfId="0" applyFont="1" applyFill="1" applyBorder="1" applyAlignment="1">
      <alignment horizontal="center" vertical="center"/>
    </xf>
    <xf numFmtId="0" fontId="4" fillId="7" borderId="105" xfId="0" applyFont="1" applyFill="1" applyBorder="1" applyAlignment="1">
      <alignment horizontal="center" vertical="center"/>
    </xf>
    <xf numFmtId="0" fontId="4" fillId="7" borderId="86" xfId="0" applyFont="1" applyFill="1" applyBorder="1" applyAlignment="1">
      <alignment horizontal="center" vertical="center"/>
    </xf>
    <xf numFmtId="0" fontId="4" fillId="7" borderId="87" xfId="0" applyFont="1" applyFill="1" applyBorder="1" applyAlignment="1">
      <alignment horizontal="center" vertical="center"/>
    </xf>
    <xf numFmtId="0" fontId="4" fillId="7" borderId="88" xfId="0" applyFont="1" applyFill="1" applyBorder="1" applyAlignment="1">
      <alignment horizontal="center" vertical="center"/>
    </xf>
    <xf numFmtId="0" fontId="2" fillId="2" borderId="115" xfId="0" applyFont="1" applyFill="1" applyBorder="1" applyAlignment="1">
      <alignment horizontal="left" vertical="center"/>
    </xf>
    <xf numFmtId="0" fontId="2" fillId="2" borderId="46" xfId="0" applyFont="1" applyFill="1" applyBorder="1" applyAlignment="1">
      <alignment horizontal="left" vertical="center"/>
    </xf>
    <xf numFmtId="0" fontId="2" fillId="2" borderId="80" xfId="0" applyFont="1" applyFill="1" applyBorder="1" applyAlignment="1">
      <alignment horizontal="left" vertical="center"/>
    </xf>
    <xf numFmtId="0" fontId="2" fillId="4" borderId="68" xfId="0" applyFont="1" applyFill="1" applyBorder="1" applyAlignment="1">
      <alignment horizontal="center" vertical="center" wrapText="1"/>
    </xf>
    <xf numFmtId="0" fontId="2" fillId="4" borderId="67" xfId="0" applyFont="1" applyFill="1" applyBorder="1" applyAlignment="1">
      <alignment horizontal="center" vertical="center" wrapText="1"/>
    </xf>
    <xf numFmtId="0" fontId="2" fillId="4" borderId="69" xfId="0" applyFont="1" applyFill="1" applyBorder="1" applyAlignment="1">
      <alignment horizontal="center" vertical="center" wrapText="1"/>
    </xf>
    <xf numFmtId="0" fontId="2" fillId="4" borderId="63" xfId="0" applyFont="1" applyFill="1" applyBorder="1" applyAlignment="1">
      <alignment horizontal="center" vertical="center" wrapText="1"/>
    </xf>
    <xf numFmtId="0" fontId="4" fillId="4" borderId="67" xfId="0" applyFont="1" applyFill="1" applyBorder="1" applyAlignment="1">
      <alignment horizontal="center" vertical="center"/>
    </xf>
    <xf numFmtId="0" fontId="4" fillId="4" borderId="69" xfId="0" applyFont="1" applyFill="1" applyBorder="1" applyAlignment="1">
      <alignment horizontal="center" vertical="center"/>
    </xf>
    <xf numFmtId="0" fontId="4" fillId="6" borderId="56" xfId="0" applyFont="1" applyFill="1" applyBorder="1" applyAlignment="1">
      <alignment horizontal="left" vertical="center" wrapText="1"/>
    </xf>
    <xf numFmtId="0" fontId="4" fillId="6" borderId="62" xfId="0" applyFont="1" applyFill="1" applyBorder="1" applyAlignment="1">
      <alignment horizontal="left" vertical="center" wrapText="1"/>
    </xf>
    <xf numFmtId="0" fontId="4" fillId="6" borderId="22" xfId="0" applyFont="1" applyFill="1" applyBorder="1" applyAlignment="1">
      <alignment horizontal="center" vertical="top" textRotation="90" wrapText="1"/>
    </xf>
    <xf numFmtId="0" fontId="4" fillId="6" borderId="64" xfId="0" applyFont="1" applyFill="1" applyBorder="1" applyAlignment="1">
      <alignment horizontal="center" vertical="top" textRotation="90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textRotation="90" wrapText="1"/>
    </xf>
    <xf numFmtId="0" fontId="5" fillId="6" borderId="14" xfId="0" applyFont="1" applyFill="1" applyBorder="1" applyAlignment="1">
      <alignment horizontal="center" vertical="center" textRotation="90" wrapText="1"/>
    </xf>
    <xf numFmtId="0" fontId="5" fillId="6" borderId="37" xfId="0" applyFont="1" applyFill="1" applyBorder="1" applyAlignment="1">
      <alignment horizontal="center" vertical="center" textRotation="90" wrapText="1"/>
    </xf>
    <xf numFmtId="0" fontId="4" fillId="6" borderId="6" xfId="0" applyFont="1" applyFill="1" applyBorder="1" applyAlignment="1">
      <alignment horizontal="center" vertical="center" textRotation="90"/>
    </xf>
    <xf numFmtId="0" fontId="4" fillId="6" borderId="4" xfId="0" applyFont="1" applyFill="1" applyBorder="1" applyAlignment="1">
      <alignment horizontal="center" vertical="center" textRotation="90"/>
    </xf>
    <xf numFmtId="0" fontId="4" fillId="6" borderId="29" xfId="0" applyFont="1" applyFill="1" applyBorder="1" applyAlignment="1">
      <alignment horizontal="center" vertical="center" textRotation="90"/>
    </xf>
    <xf numFmtId="0" fontId="4" fillId="6" borderId="25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49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44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6" borderId="87" xfId="0" applyFont="1" applyFill="1" applyBorder="1" applyAlignment="1">
      <alignment horizontal="center" vertical="center"/>
    </xf>
    <xf numFmtId="0" fontId="4" fillId="6" borderId="88" xfId="0" applyFont="1" applyFill="1" applyBorder="1" applyAlignment="1">
      <alignment horizontal="center" vertical="center"/>
    </xf>
    <xf numFmtId="0" fontId="4" fillId="6" borderId="86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49" xfId="0" applyFont="1" applyFill="1" applyBorder="1" applyAlignment="1">
      <alignment horizontal="center" vertical="center" wrapText="1"/>
    </xf>
    <xf numFmtId="0" fontId="2" fillId="6" borderId="86" xfId="0" applyFont="1" applyFill="1" applyBorder="1" applyAlignment="1">
      <alignment horizontal="center" vertical="center" wrapText="1"/>
    </xf>
    <xf numFmtId="0" fontId="2" fillId="6" borderId="87" xfId="0" applyFont="1" applyFill="1" applyBorder="1" applyAlignment="1">
      <alignment horizontal="center" vertical="center" wrapText="1"/>
    </xf>
    <xf numFmtId="0" fontId="2" fillId="6" borderId="88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2" fillId="7" borderId="102" xfId="0" applyFont="1" applyFill="1" applyBorder="1" applyAlignment="1">
      <alignment horizontal="center" vertical="center" wrapText="1"/>
    </xf>
    <xf numFmtId="0" fontId="2" fillId="7" borderId="87" xfId="0" applyFont="1" applyFill="1" applyBorder="1" applyAlignment="1">
      <alignment horizontal="center" vertical="center" wrapText="1"/>
    </xf>
    <xf numFmtId="0" fontId="2" fillId="7" borderId="83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40" xfId="0" applyFont="1" applyFill="1" applyBorder="1" applyAlignment="1">
      <alignment horizontal="center" vertical="center" wrapText="1"/>
    </xf>
    <xf numFmtId="0" fontId="2" fillId="6" borderId="41" xfId="0" applyFont="1" applyFill="1" applyBorder="1" applyAlignment="1">
      <alignment horizontal="center" vertical="center" wrapText="1"/>
    </xf>
    <xf numFmtId="0" fontId="2" fillId="6" borderId="43" xfId="0" applyFont="1" applyFill="1" applyBorder="1" applyAlignment="1">
      <alignment horizontal="center" vertical="center" wrapText="1"/>
    </xf>
    <xf numFmtId="0" fontId="2" fillId="7" borderId="86" xfId="0" applyFont="1" applyFill="1" applyBorder="1" applyAlignment="1">
      <alignment horizontal="center" vertical="center" wrapText="1"/>
    </xf>
    <xf numFmtId="0" fontId="2" fillId="7" borderId="8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left" wrapText="1"/>
    </xf>
    <xf numFmtId="0" fontId="4" fillId="4" borderId="6" xfId="0" applyFont="1" applyFill="1" applyBorder="1" applyAlignment="1">
      <alignment horizontal="center" vertical="center" textRotation="90"/>
    </xf>
    <xf numFmtId="0" fontId="4" fillId="4" borderId="4" xfId="0" applyFont="1" applyFill="1" applyBorder="1" applyAlignment="1">
      <alignment horizontal="center" vertical="center" textRotation="90"/>
    </xf>
    <xf numFmtId="0" fontId="4" fillId="4" borderId="29" xfId="0" applyFont="1" applyFill="1" applyBorder="1" applyAlignment="1">
      <alignment horizontal="center" vertical="center" textRotation="90"/>
    </xf>
    <xf numFmtId="0" fontId="4" fillId="4" borderId="2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49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56" xfId="0" applyFont="1" applyFill="1" applyBorder="1" applyAlignment="1">
      <alignment horizontal="left" vertical="center" wrapText="1"/>
    </xf>
    <xf numFmtId="0" fontId="4" fillId="4" borderId="62" xfId="0" applyFont="1" applyFill="1" applyBorder="1" applyAlignment="1">
      <alignment horizontal="left" vertical="center" wrapText="1"/>
    </xf>
    <xf numFmtId="0" fontId="4" fillId="4" borderId="26" xfId="0" applyFont="1" applyFill="1" applyBorder="1" applyAlignment="1">
      <alignment horizontal="center" vertical="center" textRotation="90" wrapText="1"/>
    </xf>
    <xf numFmtId="0" fontId="4" fillId="4" borderId="13" xfId="0" applyFont="1" applyFill="1" applyBorder="1" applyAlignment="1">
      <alignment horizontal="center" vertical="center" textRotation="90" wrapText="1"/>
    </xf>
    <xf numFmtId="0" fontId="4" fillId="4" borderId="32" xfId="0" applyFont="1" applyFill="1" applyBorder="1" applyAlignment="1">
      <alignment horizontal="center" vertical="center" textRotation="90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textRotation="90" wrapText="1"/>
    </xf>
    <xf numFmtId="0" fontId="9" fillId="4" borderId="3" xfId="0" applyFont="1" applyFill="1" applyBorder="1" applyAlignment="1">
      <alignment horizontal="center" vertical="center" textRotation="90" wrapText="1"/>
    </xf>
    <xf numFmtId="0" fontId="9" fillId="4" borderId="30" xfId="0" applyFont="1" applyFill="1" applyBorder="1" applyAlignment="1">
      <alignment horizontal="center" vertical="center" textRotation="90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2" fillId="3" borderId="104" xfId="0" applyFont="1" applyFill="1" applyBorder="1" applyAlignment="1">
      <alignment horizontal="center" vertical="center" wrapText="1"/>
    </xf>
    <xf numFmtId="0" fontId="2" fillId="3" borderId="105" xfId="0" applyFont="1" applyFill="1" applyBorder="1" applyAlignment="1">
      <alignment horizontal="center" vertical="center" wrapText="1"/>
    </xf>
    <xf numFmtId="0" fontId="2" fillId="3" borderId="86" xfId="0" applyFont="1" applyFill="1" applyBorder="1" applyAlignment="1">
      <alignment horizontal="center" vertical="center" wrapText="1"/>
    </xf>
    <xf numFmtId="0" fontId="2" fillId="3" borderId="87" xfId="0" applyFont="1" applyFill="1" applyBorder="1" applyAlignment="1">
      <alignment horizontal="center" vertical="center" wrapText="1"/>
    </xf>
    <xf numFmtId="0" fontId="2" fillId="3" borderId="88" xfId="0" applyFont="1" applyFill="1" applyBorder="1" applyAlignment="1">
      <alignment horizontal="center" vertical="center" wrapText="1"/>
    </xf>
    <xf numFmtId="0" fontId="2" fillId="3" borderId="83" xfId="0" applyFont="1" applyFill="1" applyBorder="1" applyAlignment="1">
      <alignment horizontal="center" vertical="center" wrapText="1"/>
    </xf>
    <xf numFmtId="0" fontId="2" fillId="3" borderId="103" xfId="0" applyFont="1" applyFill="1" applyBorder="1" applyAlignment="1">
      <alignment horizontal="center" vertical="center" wrapText="1"/>
    </xf>
    <xf numFmtId="0" fontId="2" fillId="3" borderId="107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49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6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textRotation="90" wrapText="1"/>
    </xf>
    <xf numFmtId="0" fontId="5" fillId="6" borderId="3" xfId="0" applyFont="1" applyFill="1" applyBorder="1" applyAlignment="1">
      <alignment horizontal="center" vertical="center" textRotation="90" wrapText="1"/>
    </xf>
    <xf numFmtId="0" fontId="5" fillId="6" borderId="30" xfId="0" applyFont="1" applyFill="1" applyBorder="1" applyAlignment="1">
      <alignment horizontal="center" vertical="center" textRotation="90" wrapText="1"/>
    </xf>
    <xf numFmtId="0" fontId="4" fillId="5" borderId="56" xfId="0" applyFont="1" applyFill="1" applyBorder="1" applyAlignment="1">
      <alignment horizontal="left" vertical="center" wrapText="1"/>
    </xf>
    <xf numFmtId="0" fontId="4" fillId="5" borderId="62" xfId="0" applyFont="1" applyFill="1" applyBorder="1" applyAlignment="1">
      <alignment horizontal="left" vertical="center" wrapText="1"/>
    </xf>
    <xf numFmtId="0" fontId="4" fillId="5" borderId="22" xfId="0" applyFont="1" applyFill="1" applyBorder="1" applyAlignment="1">
      <alignment horizontal="center" vertical="top" textRotation="90" wrapText="1"/>
    </xf>
    <xf numFmtId="0" fontId="4" fillId="5" borderId="64" xfId="0" applyFont="1" applyFill="1" applyBorder="1" applyAlignment="1">
      <alignment horizontal="center" vertical="top" textRotation="90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textRotation="90" wrapText="1"/>
    </xf>
    <xf numFmtId="0" fontId="5" fillId="5" borderId="3" xfId="0" applyFont="1" applyFill="1" applyBorder="1" applyAlignment="1">
      <alignment horizontal="center" vertical="center" textRotation="90" wrapText="1"/>
    </xf>
    <xf numFmtId="0" fontId="5" fillId="5" borderId="30" xfId="0" applyFont="1" applyFill="1" applyBorder="1" applyAlignment="1">
      <alignment horizontal="center" vertical="center" textRotation="90" wrapText="1"/>
    </xf>
    <xf numFmtId="0" fontId="4" fillId="5" borderId="6" xfId="0" applyFont="1" applyFill="1" applyBorder="1" applyAlignment="1">
      <alignment horizontal="center" vertical="center" textRotation="90"/>
    </xf>
    <xf numFmtId="0" fontId="4" fillId="5" borderId="4" xfId="0" applyFont="1" applyFill="1" applyBorder="1" applyAlignment="1">
      <alignment horizontal="center" vertical="center" textRotation="90"/>
    </xf>
    <xf numFmtId="0" fontId="4" fillId="5" borderId="29" xfId="0" applyFont="1" applyFill="1" applyBorder="1" applyAlignment="1">
      <alignment horizontal="center" vertical="center" textRotation="90"/>
    </xf>
    <xf numFmtId="0" fontId="4" fillId="5" borderId="26" xfId="0" applyFont="1" applyFill="1" applyBorder="1" applyAlignment="1">
      <alignment horizontal="center" vertical="center"/>
    </xf>
    <xf numFmtId="0" fontId="2" fillId="6" borderId="8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6" borderId="102" xfId="0" applyFont="1" applyFill="1" applyBorder="1" applyAlignment="1">
      <alignment horizontal="center" vertical="center" wrapText="1"/>
    </xf>
    <xf numFmtId="0" fontId="4" fillId="6" borderId="102" xfId="0" applyFont="1" applyFill="1" applyBorder="1" applyAlignment="1">
      <alignment horizontal="center" vertical="center"/>
    </xf>
    <xf numFmtId="0" fontId="2" fillId="7" borderId="103" xfId="0" applyFont="1" applyFill="1" applyBorder="1" applyAlignment="1">
      <alignment horizontal="center" vertical="center" wrapText="1"/>
    </xf>
    <xf numFmtId="0" fontId="2" fillId="7" borderId="104" xfId="0" applyFont="1" applyFill="1" applyBorder="1" applyAlignment="1">
      <alignment horizontal="center" vertical="center" wrapText="1"/>
    </xf>
    <xf numFmtId="0" fontId="2" fillId="7" borderId="105" xfId="0" applyFont="1" applyFill="1" applyBorder="1" applyAlignment="1">
      <alignment horizontal="center" vertical="center" wrapText="1"/>
    </xf>
    <xf numFmtId="0" fontId="2" fillId="7" borderId="106" xfId="0" applyFont="1" applyFill="1" applyBorder="1" applyAlignment="1">
      <alignment horizontal="center" vertical="center" wrapText="1"/>
    </xf>
    <xf numFmtId="0" fontId="2" fillId="7" borderId="107" xfId="0" applyFont="1" applyFill="1" applyBorder="1" applyAlignment="1">
      <alignment horizontal="center" vertical="center" wrapText="1"/>
    </xf>
    <xf numFmtId="0" fontId="4" fillId="7" borderId="106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2" fillId="7" borderId="44" xfId="0" applyFont="1" applyFill="1" applyBorder="1" applyAlignment="1">
      <alignment horizontal="center" vertical="center" wrapText="1"/>
    </xf>
    <xf numFmtId="0" fontId="2" fillId="7" borderId="108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4" fillId="7" borderId="108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7" borderId="44" xfId="0" applyFont="1" applyFill="1" applyBorder="1" applyAlignment="1">
      <alignment horizontal="center" vertical="center"/>
    </xf>
    <xf numFmtId="0" fontId="4" fillId="7" borderId="102" xfId="0" applyFont="1" applyFill="1" applyBorder="1" applyAlignment="1">
      <alignment horizontal="center" vertical="center"/>
    </xf>
    <xf numFmtId="0" fontId="4" fillId="6" borderId="40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E4E4E4"/>
      <color rgb="FFECECEC"/>
      <color rgb="FFE6E6E6"/>
      <color rgb="FFEAEAEA"/>
      <color rgb="FFCDCDCD"/>
      <color rgb="FFD3D3D3"/>
      <color rgb="FFF0F0F0"/>
      <color rgb="FFC9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oczątek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42"/>
  <sheetViews>
    <sheetView tabSelected="1" view="pageBreakPreview" zoomScaleNormal="100" zoomScaleSheetLayoutView="100" workbookViewId="0">
      <selection activeCell="A32" sqref="A32"/>
    </sheetView>
  </sheetViews>
  <sheetFormatPr defaultColWidth="9.28515625" defaultRowHeight="11.25" x14ac:dyDescent="0.2"/>
  <cols>
    <col min="1" max="1" width="57.85546875" style="1" customWidth="1"/>
    <col min="2" max="2" width="6" style="38" customWidth="1"/>
    <col min="3" max="3" width="6.42578125" style="38" customWidth="1"/>
    <col min="4" max="4" width="6.28515625" style="38" customWidth="1"/>
    <col min="5" max="5" width="4.5703125" style="38" customWidth="1"/>
    <col min="6" max="6" width="4.28515625" style="38" customWidth="1"/>
    <col min="7" max="11" width="3.7109375" style="38" customWidth="1"/>
    <col min="12" max="21" width="4.28515625" style="38" customWidth="1"/>
    <col min="22" max="22" width="4" style="38" customWidth="1"/>
    <col min="23" max="23" width="4.7109375" style="38" customWidth="1"/>
    <col min="24" max="16384" width="9.28515625" style="38"/>
  </cols>
  <sheetData>
    <row r="1" spans="1:23" ht="13.9" customHeight="1" x14ac:dyDescent="0.2">
      <c r="A1" s="456" t="s">
        <v>176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</row>
    <row r="2" spans="1:23" ht="13.9" customHeight="1" x14ac:dyDescent="0.2">
      <c r="A2" s="457" t="s">
        <v>16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  <c r="V2" s="457"/>
      <c r="W2" s="457"/>
    </row>
    <row r="3" spans="1:23" ht="15.6" customHeight="1" x14ac:dyDescent="0.2">
      <c r="A3" s="458" t="s">
        <v>136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458"/>
      <c r="W3" s="458"/>
    </row>
    <row r="4" spans="1:23" ht="5.45" customHeight="1" x14ac:dyDescent="0.2">
      <c r="A4" s="38"/>
    </row>
    <row r="5" spans="1:23" ht="12.6" customHeight="1" x14ac:dyDescent="0.2">
      <c r="A5" s="1" t="s">
        <v>217</v>
      </c>
    </row>
    <row r="6" spans="1:23" ht="7.9" customHeight="1" thickBot="1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40"/>
    </row>
    <row r="7" spans="1:23" s="25" customFormat="1" ht="13.15" customHeight="1" x14ac:dyDescent="0.2">
      <c r="A7" s="476" t="s">
        <v>21</v>
      </c>
      <c r="B7" s="478"/>
      <c r="C7" s="481" t="s">
        <v>0</v>
      </c>
      <c r="D7" s="482"/>
      <c r="E7" s="483" t="s">
        <v>12</v>
      </c>
      <c r="F7" s="459" t="s">
        <v>1</v>
      </c>
      <c r="G7" s="462" t="s">
        <v>2</v>
      </c>
      <c r="H7" s="463"/>
      <c r="I7" s="463"/>
      <c r="J7" s="463"/>
      <c r="K7" s="464"/>
      <c r="L7" s="463" t="s">
        <v>164</v>
      </c>
      <c r="M7" s="463"/>
      <c r="N7" s="463"/>
      <c r="O7" s="463"/>
      <c r="P7" s="463"/>
      <c r="Q7" s="463"/>
      <c r="R7" s="462" t="s">
        <v>165</v>
      </c>
      <c r="S7" s="463"/>
      <c r="T7" s="463"/>
      <c r="U7" s="463"/>
      <c r="V7" s="463"/>
      <c r="W7" s="473"/>
    </row>
    <row r="8" spans="1:23" s="25" customFormat="1" ht="13.15" customHeight="1" x14ac:dyDescent="0.2">
      <c r="A8" s="476"/>
      <c r="B8" s="479"/>
      <c r="C8" s="486" t="s">
        <v>109</v>
      </c>
      <c r="D8" s="488" t="s">
        <v>7</v>
      </c>
      <c r="E8" s="484"/>
      <c r="F8" s="460"/>
      <c r="G8" s="467" t="s">
        <v>3</v>
      </c>
      <c r="H8" s="469" t="s">
        <v>4</v>
      </c>
      <c r="I8" s="471" t="s">
        <v>5</v>
      </c>
      <c r="J8" s="469" t="s">
        <v>45</v>
      </c>
      <c r="K8" s="465" t="s">
        <v>6</v>
      </c>
      <c r="L8" s="364" t="s">
        <v>8</v>
      </c>
      <c r="M8" s="364"/>
      <c r="N8" s="365"/>
      <c r="O8" s="364" t="s">
        <v>9</v>
      </c>
      <c r="P8" s="364"/>
      <c r="Q8" s="474"/>
      <c r="R8" s="475" t="s">
        <v>10</v>
      </c>
      <c r="S8" s="364"/>
      <c r="T8" s="365"/>
      <c r="U8" s="364" t="s">
        <v>11</v>
      </c>
      <c r="V8" s="364"/>
      <c r="W8" s="365"/>
    </row>
    <row r="9" spans="1:23" s="25" customFormat="1" ht="13.15" customHeight="1" thickBot="1" x14ac:dyDescent="0.25">
      <c r="A9" s="477"/>
      <c r="B9" s="480"/>
      <c r="C9" s="487"/>
      <c r="D9" s="489"/>
      <c r="E9" s="485"/>
      <c r="F9" s="461"/>
      <c r="G9" s="468"/>
      <c r="H9" s="470"/>
      <c r="I9" s="472"/>
      <c r="J9" s="470"/>
      <c r="K9" s="466"/>
      <c r="L9" s="184" t="s">
        <v>13</v>
      </c>
      <c r="M9" s="183" t="s">
        <v>5</v>
      </c>
      <c r="N9" s="185" t="s">
        <v>6</v>
      </c>
      <c r="O9" s="184" t="s">
        <v>13</v>
      </c>
      <c r="P9" s="186" t="s">
        <v>5</v>
      </c>
      <c r="Q9" s="187" t="s">
        <v>6</v>
      </c>
      <c r="R9" s="184" t="s">
        <v>13</v>
      </c>
      <c r="S9" s="183" t="s">
        <v>5</v>
      </c>
      <c r="T9" s="185" t="s">
        <v>6</v>
      </c>
      <c r="U9" s="184" t="s">
        <v>13</v>
      </c>
      <c r="V9" s="186" t="s">
        <v>5</v>
      </c>
      <c r="W9" s="185" t="s">
        <v>46</v>
      </c>
    </row>
    <row r="10" spans="1:23" s="52" customFormat="1" ht="15" customHeight="1" x14ac:dyDescent="0.2">
      <c r="A10" s="44" t="s">
        <v>122</v>
      </c>
      <c r="B10" s="45"/>
      <c r="C10" s="46"/>
      <c r="D10" s="47"/>
      <c r="E10" s="46">
        <f>E11+E12+E13+E14+E15</f>
        <v>110</v>
      </c>
      <c r="F10" s="47">
        <f>F11+F12+F13+F14+F15</f>
        <v>11</v>
      </c>
      <c r="G10" s="46">
        <f>G11+G12+G13+G14+G15</f>
        <v>110</v>
      </c>
      <c r="H10" s="48"/>
      <c r="I10" s="48"/>
      <c r="J10" s="48"/>
      <c r="K10" s="47"/>
      <c r="L10" s="46">
        <f>SUM(L11:L15)</f>
        <v>30</v>
      </c>
      <c r="M10" s="48"/>
      <c r="N10" s="49"/>
      <c r="O10" s="46">
        <f>SUM(O11:O15)</f>
        <v>40</v>
      </c>
      <c r="P10" s="50"/>
      <c r="Q10" s="47"/>
      <c r="R10" s="46">
        <f>SUM(R11:R15)</f>
        <v>20</v>
      </c>
      <c r="S10" s="48"/>
      <c r="T10" s="49"/>
      <c r="U10" s="46">
        <f>SUM(U11:U15)</f>
        <v>20</v>
      </c>
      <c r="V10" s="50"/>
      <c r="W10" s="51"/>
    </row>
    <row r="11" spans="1:23" s="52" customFormat="1" ht="13.15" customHeight="1" x14ac:dyDescent="0.2">
      <c r="A11" s="2" t="s">
        <v>18</v>
      </c>
      <c r="B11" s="53" t="s">
        <v>26</v>
      </c>
      <c r="C11" s="54"/>
      <c r="D11" s="55" t="s">
        <v>15</v>
      </c>
      <c r="E11" s="54">
        <v>20</v>
      </c>
      <c r="F11" s="55">
        <v>2</v>
      </c>
      <c r="G11" s="54">
        <v>20</v>
      </c>
      <c r="H11" s="56"/>
      <c r="I11" s="56"/>
      <c r="J11" s="56"/>
      <c r="K11" s="55"/>
      <c r="L11" s="54"/>
      <c r="M11" s="56"/>
      <c r="N11" s="57"/>
      <c r="O11" s="54">
        <v>20</v>
      </c>
      <c r="P11" s="58"/>
      <c r="Q11" s="55"/>
      <c r="R11" s="54"/>
      <c r="S11" s="56"/>
      <c r="T11" s="57"/>
      <c r="U11" s="54"/>
      <c r="V11" s="58"/>
      <c r="W11" s="59"/>
    </row>
    <row r="12" spans="1:23" s="52" customFormat="1" ht="13.15" customHeight="1" x14ac:dyDescent="0.2">
      <c r="A12" s="60" t="s">
        <v>19</v>
      </c>
      <c r="B12" s="53" t="s">
        <v>25</v>
      </c>
      <c r="C12" s="54"/>
      <c r="D12" s="55" t="s">
        <v>15</v>
      </c>
      <c r="E12" s="54">
        <v>20</v>
      </c>
      <c r="F12" s="55">
        <v>2</v>
      </c>
      <c r="G12" s="54">
        <v>20</v>
      </c>
      <c r="H12" s="56"/>
      <c r="I12" s="56"/>
      <c r="J12" s="56"/>
      <c r="K12" s="5"/>
      <c r="L12" s="54"/>
      <c r="M12" s="56"/>
      <c r="N12" s="57"/>
      <c r="O12" s="54">
        <v>20</v>
      </c>
      <c r="P12" s="58"/>
      <c r="Q12" s="55"/>
      <c r="R12" s="54"/>
      <c r="S12" s="56"/>
      <c r="T12" s="57"/>
      <c r="U12" s="54"/>
      <c r="V12" s="58"/>
      <c r="W12" s="59"/>
    </row>
    <row r="13" spans="1:23" s="52" customFormat="1" ht="13.15" customHeight="1" x14ac:dyDescent="0.2">
      <c r="A13" s="60" t="s">
        <v>17</v>
      </c>
      <c r="B13" s="53" t="s">
        <v>27</v>
      </c>
      <c r="C13" s="54"/>
      <c r="D13" s="55" t="s">
        <v>15</v>
      </c>
      <c r="E13" s="54">
        <v>20</v>
      </c>
      <c r="F13" s="55">
        <v>2</v>
      </c>
      <c r="G13" s="54">
        <v>20</v>
      </c>
      <c r="H13" s="56"/>
      <c r="I13" s="56"/>
      <c r="J13" s="56"/>
      <c r="K13" s="5"/>
      <c r="L13" s="54"/>
      <c r="M13" s="56"/>
      <c r="N13" s="57"/>
      <c r="O13" s="54"/>
      <c r="P13" s="58"/>
      <c r="Q13" s="55"/>
      <c r="R13" s="54"/>
      <c r="S13" s="56"/>
      <c r="T13" s="57"/>
      <c r="U13" s="54">
        <v>20</v>
      </c>
      <c r="V13" s="58"/>
      <c r="W13" s="59"/>
    </row>
    <row r="14" spans="1:23" s="52" customFormat="1" ht="13.15" customHeight="1" x14ac:dyDescent="0.2">
      <c r="A14" s="61" t="s">
        <v>42</v>
      </c>
      <c r="B14" s="62" t="s">
        <v>70</v>
      </c>
      <c r="C14" s="63" t="s">
        <v>15</v>
      </c>
      <c r="D14" s="64"/>
      <c r="E14" s="63">
        <v>20</v>
      </c>
      <c r="F14" s="64">
        <v>2</v>
      </c>
      <c r="G14" s="63">
        <v>20</v>
      </c>
      <c r="H14" s="65"/>
      <c r="I14" s="65"/>
      <c r="J14" s="65"/>
      <c r="K14" s="64"/>
      <c r="L14" s="63"/>
      <c r="M14" s="66"/>
      <c r="N14" s="67"/>
      <c r="O14" s="63"/>
      <c r="P14" s="68"/>
      <c r="Q14" s="69"/>
      <c r="R14" s="63">
        <v>20</v>
      </c>
      <c r="S14" s="66"/>
      <c r="T14" s="70"/>
      <c r="U14" s="71"/>
      <c r="V14" s="68"/>
      <c r="W14" s="72"/>
    </row>
    <row r="15" spans="1:23" s="52" customFormat="1" ht="13.15" customHeight="1" thickBot="1" x14ac:dyDescent="0.25">
      <c r="A15" s="61" t="s">
        <v>22</v>
      </c>
      <c r="B15" s="62" t="s">
        <v>66</v>
      </c>
      <c r="C15" s="63" t="s">
        <v>15</v>
      </c>
      <c r="D15" s="64"/>
      <c r="E15" s="63">
        <v>30</v>
      </c>
      <c r="F15" s="64">
        <v>3</v>
      </c>
      <c r="G15" s="63">
        <v>30</v>
      </c>
      <c r="H15" s="65"/>
      <c r="I15" s="65"/>
      <c r="J15" s="65"/>
      <c r="K15" s="64"/>
      <c r="L15" s="63">
        <v>30</v>
      </c>
      <c r="M15" s="65"/>
      <c r="N15" s="73"/>
      <c r="O15" s="63"/>
      <c r="P15" s="74"/>
      <c r="Q15" s="64"/>
      <c r="R15" s="63"/>
      <c r="S15" s="65"/>
      <c r="T15" s="75"/>
      <c r="U15" s="63"/>
      <c r="V15" s="74"/>
      <c r="W15" s="72"/>
    </row>
    <row r="16" spans="1:23" s="52" customFormat="1" ht="15" customHeight="1" x14ac:dyDescent="0.2">
      <c r="A16" s="76" t="s">
        <v>114</v>
      </c>
      <c r="B16" s="77"/>
      <c r="C16" s="78"/>
      <c r="D16" s="79"/>
      <c r="E16" s="78">
        <f>E17+E18+E19</f>
        <v>70</v>
      </c>
      <c r="F16" s="79">
        <f>F17+F18+F19</f>
        <v>7</v>
      </c>
      <c r="G16" s="78">
        <f>G17+G18+G19</f>
        <v>70</v>
      </c>
      <c r="H16" s="80"/>
      <c r="I16" s="80"/>
      <c r="J16" s="80"/>
      <c r="K16" s="79"/>
      <c r="L16" s="78">
        <f>L17+L18+L19</f>
        <v>50</v>
      </c>
      <c r="M16" s="80"/>
      <c r="N16" s="81"/>
      <c r="O16" s="78"/>
      <c r="P16" s="82"/>
      <c r="Q16" s="79"/>
      <c r="R16" s="78">
        <f>SUM(R17:R19)</f>
        <v>20</v>
      </c>
      <c r="S16" s="80"/>
      <c r="T16" s="81"/>
      <c r="U16" s="78"/>
      <c r="V16" s="82"/>
      <c r="W16" s="83"/>
    </row>
    <row r="17" spans="1:23" s="52" customFormat="1" ht="13.15" customHeight="1" x14ac:dyDescent="0.2">
      <c r="A17" s="2" t="s">
        <v>23</v>
      </c>
      <c r="B17" s="53" t="s">
        <v>28</v>
      </c>
      <c r="C17" s="54" t="s">
        <v>14</v>
      </c>
      <c r="D17" s="55"/>
      <c r="E17" s="54">
        <v>30</v>
      </c>
      <c r="F17" s="55">
        <v>3</v>
      </c>
      <c r="G17" s="54">
        <v>30</v>
      </c>
      <c r="H17" s="56"/>
      <c r="I17" s="56"/>
      <c r="J17" s="56"/>
      <c r="K17" s="55"/>
      <c r="L17" s="54">
        <v>30</v>
      </c>
      <c r="M17" s="84"/>
      <c r="N17" s="85"/>
      <c r="O17" s="54"/>
      <c r="P17" s="86"/>
      <c r="Q17" s="87"/>
      <c r="R17" s="46"/>
      <c r="S17" s="48"/>
      <c r="T17" s="49"/>
      <c r="U17" s="46"/>
      <c r="V17" s="50"/>
      <c r="W17" s="59"/>
    </row>
    <row r="18" spans="1:23" s="52" customFormat="1" ht="13.15" customHeight="1" x14ac:dyDescent="0.2">
      <c r="A18" s="2" t="s">
        <v>20</v>
      </c>
      <c r="B18" s="53" t="s">
        <v>67</v>
      </c>
      <c r="C18" s="63" t="s">
        <v>15</v>
      </c>
      <c r="D18" s="64"/>
      <c r="E18" s="54">
        <v>20</v>
      </c>
      <c r="F18" s="55">
        <v>2</v>
      </c>
      <c r="G18" s="54">
        <v>20</v>
      </c>
      <c r="H18" s="56"/>
      <c r="I18" s="56"/>
      <c r="J18" s="56"/>
      <c r="K18" s="55"/>
      <c r="L18" s="54"/>
      <c r="M18" s="48"/>
      <c r="N18" s="85"/>
      <c r="O18" s="54"/>
      <c r="P18" s="50"/>
      <c r="Q18" s="87"/>
      <c r="R18" s="88">
        <v>20</v>
      </c>
      <c r="S18" s="84"/>
      <c r="T18" s="49"/>
      <c r="U18" s="46"/>
      <c r="V18" s="50"/>
      <c r="W18" s="59"/>
    </row>
    <row r="19" spans="1:23" s="52" customFormat="1" ht="13.15" customHeight="1" thickBot="1" x14ac:dyDescent="0.25">
      <c r="A19" s="61" t="s">
        <v>24</v>
      </c>
      <c r="B19" s="62" t="s">
        <v>69</v>
      </c>
      <c r="C19" s="63" t="s">
        <v>14</v>
      </c>
      <c r="D19" s="64"/>
      <c r="E19" s="63">
        <v>20</v>
      </c>
      <c r="F19" s="64">
        <v>2</v>
      </c>
      <c r="G19" s="63">
        <v>20</v>
      </c>
      <c r="H19" s="65"/>
      <c r="I19" s="65"/>
      <c r="J19" s="65"/>
      <c r="K19" s="64"/>
      <c r="L19" s="63">
        <v>20</v>
      </c>
      <c r="M19" s="66"/>
      <c r="N19" s="67"/>
      <c r="O19" s="63"/>
      <c r="P19" s="68"/>
      <c r="Q19" s="69"/>
      <c r="R19" s="71"/>
      <c r="S19" s="66"/>
      <c r="T19" s="70"/>
      <c r="U19" s="71"/>
      <c r="V19" s="68"/>
      <c r="W19" s="72"/>
    </row>
    <row r="20" spans="1:23" s="52" customFormat="1" ht="15" customHeight="1" x14ac:dyDescent="0.2">
      <c r="A20" s="76" t="s">
        <v>113</v>
      </c>
      <c r="B20" s="77"/>
      <c r="C20" s="78"/>
      <c r="D20" s="79"/>
      <c r="E20" s="78">
        <f>E21</f>
        <v>30</v>
      </c>
      <c r="F20" s="79">
        <f>F21</f>
        <v>2</v>
      </c>
      <c r="G20" s="78">
        <f>G21</f>
        <v>30</v>
      </c>
      <c r="H20" s="80"/>
      <c r="I20" s="80"/>
      <c r="J20" s="80"/>
      <c r="K20" s="79"/>
      <c r="L20" s="78"/>
      <c r="M20" s="80"/>
      <c r="N20" s="81"/>
      <c r="O20" s="78">
        <f>O21</f>
        <v>30</v>
      </c>
      <c r="P20" s="82"/>
      <c r="Q20" s="79"/>
      <c r="R20" s="78"/>
      <c r="S20" s="80"/>
      <c r="T20" s="81"/>
      <c r="U20" s="78"/>
      <c r="V20" s="82"/>
      <c r="W20" s="83"/>
    </row>
    <row r="21" spans="1:23" s="52" customFormat="1" ht="13.15" customHeight="1" thickBot="1" x14ac:dyDescent="0.25">
      <c r="A21" s="61" t="s">
        <v>56</v>
      </c>
      <c r="B21" s="62" t="s">
        <v>68</v>
      </c>
      <c r="C21" s="63"/>
      <c r="D21" s="64" t="s">
        <v>14</v>
      </c>
      <c r="E21" s="63">
        <v>30</v>
      </c>
      <c r="F21" s="64">
        <v>2</v>
      </c>
      <c r="G21" s="63">
        <v>30</v>
      </c>
      <c r="H21" s="65"/>
      <c r="I21" s="65"/>
      <c r="J21" s="65"/>
      <c r="K21" s="64"/>
      <c r="L21" s="63"/>
      <c r="M21" s="66"/>
      <c r="N21" s="67"/>
      <c r="O21" s="63">
        <v>30</v>
      </c>
      <c r="P21" s="68"/>
      <c r="Q21" s="69"/>
      <c r="R21" s="71"/>
      <c r="S21" s="66"/>
      <c r="T21" s="70"/>
      <c r="U21" s="71"/>
      <c r="V21" s="68"/>
      <c r="W21" s="72"/>
    </row>
    <row r="22" spans="1:23" s="52" customFormat="1" ht="15" customHeight="1" x14ac:dyDescent="0.2">
      <c r="A22" s="76" t="s">
        <v>124</v>
      </c>
      <c r="B22" s="139" t="s">
        <v>75</v>
      </c>
      <c r="C22" s="89"/>
      <c r="D22" s="79"/>
      <c r="E22" s="89">
        <v>30</v>
      </c>
      <c r="F22" s="79">
        <v>2</v>
      </c>
      <c r="G22" s="89"/>
      <c r="H22" s="80"/>
      <c r="I22" s="80">
        <v>30</v>
      </c>
      <c r="J22" s="80"/>
      <c r="K22" s="180"/>
      <c r="L22" s="89"/>
      <c r="M22" s="80"/>
      <c r="N22" s="81"/>
      <c r="O22" s="78"/>
      <c r="P22" s="80">
        <v>30</v>
      </c>
      <c r="Q22" s="79"/>
      <c r="R22" s="89"/>
      <c r="S22" s="80"/>
      <c r="T22" s="81"/>
      <c r="U22" s="78"/>
      <c r="V22" s="80"/>
      <c r="W22" s="90"/>
    </row>
    <row r="23" spans="1:23" s="52" customFormat="1" ht="13.15" customHeight="1" thickBot="1" x14ac:dyDescent="0.25">
      <c r="A23" s="172" t="s">
        <v>120</v>
      </c>
      <c r="B23" s="171" t="s">
        <v>75</v>
      </c>
      <c r="C23" s="173"/>
      <c r="D23" s="174" t="s">
        <v>15</v>
      </c>
      <c r="E23" s="173">
        <v>30</v>
      </c>
      <c r="F23" s="174">
        <v>2</v>
      </c>
      <c r="G23" s="173"/>
      <c r="H23" s="175"/>
      <c r="I23" s="175">
        <v>30</v>
      </c>
      <c r="J23" s="175"/>
      <c r="K23" s="176"/>
      <c r="L23" s="173"/>
      <c r="M23" s="175"/>
      <c r="N23" s="177"/>
      <c r="O23" s="178"/>
      <c r="P23" s="175">
        <v>30</v>
      </c>
      <c r="Q23" s="174"/>
      <c r="R23" s="173"/>
      <c r="S23" s="175"/>
      <c r="T23" s="177"/>
      <c r="U23" s="178"/>
      <c r="V23" s="175"/>
      <c r="W23" s="179"/>
    </row>
    <row r="24" spans="1:23" s="52" customFormat="1" ht="15" customHeight="1" x14ac:dyDescent="0.2">
      <c r="A24" s="76" t="s">
        <v>123</v>
      </c>
      <c r="B24" s="77"/>
      <c r="C24" s="78"/>
      <c r="D24" s="79"/>
      <c r="E24" s="78">
        <f>E25+E26+E27+E28+E29+E30+E31</f>
        <v>180</v>
      </c>
      <c r="F24" s="79">
        <f>F25+F26+F27+F28+F29+F30+F31</f>
        <v>19</v>
      </c>
      <c r="G24" s="89">
        <f>G25+G26</f>
        <v>30</v>
      </c>
      <c r="H24" s="80"/>
      <c r="I24" s="80">
        <f>I26+I27</f>
        <v>30</v>
      </c>
      <c r="J24" s="80"/>
      <c r="K24" s="79">
        <f>K28+K29+K30+K31</f>
        <v>120</v>
      </c>
      <c r="L24" s="78">
        <f>L25+L26</f>
        <v>30</v>
      </c>
      <c r="M24" s="80">
        <f>M26+M27</f>
        <v>30</v>
      </c>
      <c r="N24" s="81">
        <f>N28</f>
        <v>30</v>
      </c>
      <c r="O24" s="78"/>
      <c r="P24" s="82"/>
      <c r="Q24" s="79">
        <f>Q29</f>
        <v>30</v>
      </c>
      <c r="R24" s="78"/>
      <c r="S24" s="80"/>
      <c r="T24" s="81">
        <f>T30</f>
        <v>30</v>
      </c>
      <c r="U24" s="78"/>
      <c r="V24" s="82"/>
      <c r="W24" s="90">
        <f>W31</f>
        <v>30</v>
      </c>
    </row>
    <row r="25" spans="1:23" s="52" customFormat="1" ht="13.15" customHeight="1" x14ac:dyDescent="0.2">
      <c r="A25" s="91" t="s">
        <v>167</v>
      </c>
      <c r="B25" s="62" t="s">
        <v>71</v>
      </c>
      <c r="C25" s="92" t="s">
        <v>14</v>
      </c>
      <c r="D25" s="93"/>
      <c r="E25" s="92">
        <v>15</v>
      </c>
      <c r="F25" s="64">
        <v>2</v>
      </c>
      <c r="G25" s="92">
        <v>15</v>
      </c>
      <c r="H25" s="94"/>
      <c r="I25" s="94"/>
      <c r="J25" s="94"/>
      <c r="K25" s="95"/>
      <c r="L25" s="92">
        <v>15</v>
      </c>
      <c r="M25" s="65"/>
      <c r="N25" s="96"/>
      <c r="O25" s="97"/>
      <c r="P25" s="94"/>
      <c r="Q25" s="93"/>
      <c r="R25" s="98"/>
      <c r="S25" s="94"/>
      <c r="T25" s="96"/>
      <c r="U25" s="97"/>
      <c r="V25" s="94"/>
      <c r="W25" s="72"/>
    </row>
    <row r="26" spans="1:23" s="52" customFormat="1" ht="13.15" customHeight="1" x14ac:dyDescent="0.2">
      <c r="A26" s="2" t="s">
        <v>168</v>
      </c>
      <c r="B26" s="53" t="s">
        <v>72</v>
      </c>
      <c r="C26" s="99" t="s">
        <v>14</v>
      </c>
      <c r="D26" s="55"/>
      <c r="E26" s="99">
        <v>15</v>
      </c>
      <c r="F26" s="55">
        <v>2</v>
      </c>
      <c r="G26" s="99">
        <v>15</v>
      </c>
      <c r="H26" s="56"/>
      <c r="I26" s="56"/>
      <c r="J26" s="56"/>
      <c r="K26" s="5"/>
      <c r="L26" s="99">
        <v>15</v>
      </c>
      <c r="M26" s="56"/>
      <c r="N26" s="57"/>
      <c r="O26" s="54"/>
      <c r="P26" s="56"/>
      <c r="Q26" s="55"/>
      <c r="R26" s="99"/>
      <c r="S26" s="56"/>
      <c r="T26" s="57"/>
      <c r="U26" s="54"/>
      <c r="V26" s="56"/>
      <c r="W26" s="100"/>
    </row>
    <row r="27" spans="1:23" s="52" customFormat="1" ht="13.15" customHeight="1" x14ac:dyDescent="0.2">
      <c r="A27" s="61" t="s">
        <v>166</v>
      </c>
      <c r="B27" s="101" t="s">
        <v>73</v>
      </c>
      <c r="C27" s="92" t="s">
        <v>15</v>
      </c>
      <c r="D27" s="64"/>
      <c r="E27" s="92">
        <v>30</v>
      </c>
      <c r="F27" s="64">
        <v>3</v>
      </c>
      <c r="G27" s="92"/>
      <c r="H27" s="65"/>
      <c r="I27" s="65">
        <v>30</v>
      </c>
      <c r="J27" s="65"/>
      <c r="K27" s="102"/>
      <c r="L27" s="92"/>
      <c r="M27" s="65">
        <v>30</v>
      </c>
      <c r="N27" s="75"/>
      <c r="O27" s="63"/>
      <c r="P27" s="65"/>
      <c r="Q27" s="64"/>
      <c r="R27" s="92"/>
      <c r="S27" s="65"/>
      <c r="T27" s="75"/>
      <c r="U27" s="63"/>
      <c r="V27" s="65"/>
      <c r="W27" s="103"/>
    </row>
    <row r="28" spans="1:23" s="52" customFormat="1" ht="13.15" customHeight="1" x14ac:dyDescent="0.2">
      <c r="A28" s="91" t="s">
        <v>171</v>
      </c>
      <c r="B28" s="502" t="s">
        <v>74</v>
      </c>
      <c r="C28" s="54" t="s">
        <v>15</v>
      </c>
      <c r="D28" s="55"/>
      <c r="E28" s="54">
        <v>30</v>
      </c>
      <c r="F28" s="55">
        <v>3</v>
      </c>
      <c r="G28" s="54"/>
      <c r="H28" s="56"/>
      <c r="I28" s="56"/>
      <c r="J28" s="56"/>
      <c r="K28" s="5">
        <v>30</v>
      </c>
      <c r="L28" s="54"/>
      <c r="M28" s="56"/>
      <c r="N28" s="57">
        <v>30</v>
      </c>
      <c r="O28" s="54"/>
      <c r="P28" s="58"/>
      <c r="Q28" s="55"/>
      <c r="R28" s="104"/>
      <c r="S28" s="105"/>
      <c r="T28" s="106"/>
      <c r="U28" s="104"/>
      <c r="V28" s="107"/>
      <c r="W28" s="59"/>
    </row>
    <row r="29" spans="1:23" s="52" customFormat="1" ht="13.15" customHeight="1" x14ac:dyDescent="0.2">
      <c r="A29" s="91" t="s">
        <v>170</v>
      </c>
      <c r="B29" s="503"/>
      <c r="C29" s="108"/>
      <c r="D29" s="109" t="s">
        <v>15</v>
      </c>
      <c r="E29" s="108">
        <v>30</v>
      </c>
      <c r="F29" s="109">
        <v>3</v>
      </c>
      <c r="G29" s="108"/>
      <c r="H29" s="108"/>
      <c r="I29" s="108"/>
      <c r="J29" s="108"/>
      <c r="K29" s="17">
        <v>30</v>
      </c>
      <c r="L29" s="108"/>
      <c r="M29" s="108"/>
      <c r="N29" s="110"/>
      <c r="O29" s="108"/>
      <c r="P29" s="111"/>
      <c r="Q29" s="109">
        <v>30</v>
      </c>
      <c r="R29" s="112"/>
      <c r="S29" s="113"/>
      <c r="T29" s="114"/>
      <c r="U29" s="112"/>
      <c r="V29" s="115"/>
      <c r="W29" s="116"/>
    </row>
    <row r="30" spans="1:23" s="52" customFormat="1" ht="13.15" customHeight="1" x14ac:dyDescent="0.2">
      <c r="A30" s="91" t="s">
        <v>172</v>
      </c>
      <c r="B30" s="503"/>
      <c r="C30" s="54" t="s">
        <v>15</v>
      </c>
      <c r="D30" s="55"/>
      <c r="E30" s="54">
        <v>30</v>
      </c>
      <c r="F30" s="55">
        <v>3</v>
      </c>
      <c r="G30" s="54"/>
      <c r="H30" s="54"/>
      <c r="I30" s="54"/>
      <c r="J30" s="54"/>
      <c r="K30" s="5">
        <v>30</v>
      </c>
      <c r="L30" s="54"/>
      <c r="M30" s="54"/>
      <c r="N30" s="117"/>
      <c r="O30" s="54"/>
      <c r="P30" s="58"/>
      <c r="Q30" s="55"/>
      <c r="R30" s="104"/>
      <c r="S30" s="105"/>
      <c r="T30" s="57">
        <v>30</v>
      </c>
      <c r="U30" s="104"/>
      <c r="V30" s="107"/>
      <c r="W30" s="59"/>
    </row>
    <row r="31" spans="1:23" s="52" customFormat="1" ht="13.15" customHeight="1" thickBot="1" x14ac:dyDescent="0.25">
      <c r="A31" s="155" t="s">
        <v>173</v>
      </c>
      <c r="B31" s="504"/>
      <c r="C31" s="118"/>
      <c r="D31" s="119" t="s">
        <v>15</v>
      </c>
      <c r="E31" s="118">
        <v>30</v>
      </c>
      <c r="F31" s="119">
        <v>3</v>
      </c>
      <c r="G31" s="118"/>
      <c r="H31" s="118"/>
      <c r="I31" s="118"/>
      <c r="J31" s="118"/>
      <c r="K31" s="29">
        <v>30</v>
      </c>
      <c r="L31" s="118"/>
      <c r="M31" s="118"/>
      <c r="N31" s="120"/>
      <c r="O31" s="118"/>
      <c r="P31" s="121"/>
      <c r="Q31" s="119"/>
      <c r="R31" s="122"/>
      <c r="S31" s="123"/>
      <c r="T31" s="124"/>
      <c r="U31" s="122"/>
      <c r="V31" s="125"/>
      <c r="W31" s="126">
        <v>30</v>
      </c>
    </row>
    <row r="32" spans="1:23" s="127" customFormat="1" ht="15" customHeight="1" thickBot="1" x14ac:dyDescent="0.25">
      <c r="A32" s="256" t="s">
        <v>121</v>
      </c>
      <c r="B32" s="257" t="s">
        <v>76</v>
      </c>
      <c r="C32" s="258"/>
      <c r="D32" s="259" t="s">
        <v>15</v>
      </c>
      <c r="E32" s="260">
        <v>30</v>
      </c>
      <c r="F32" s="259">
        <v>2</v>
      </c>
      <c r="G32" s="260">
        <v>30</v>
      </c>
      <c r="H32" s="260"/>
      <c r="I32" s="260"/>
      <c r="J32" s="260"/>
      <c r="K32" s="210"/>
      <c r="L32" s="260"/>
      <c r="M32" s="260"/>
      <c r="N32" s="261"/>
      <c r="O32" s="260"/>
      <c r="P32" s="262"/>
      <c r="Q32" s="259"/>
      <c r="R32" s="263"/>
      <c r="S32" s="260"/>
      <c r="T32" s="264"/>
      <c r="U32" s="260">
        <v>30</v>
      </c>
      <c r="V32" s="260"/>
      <c r="W32" s="265"/>
    </row>
    <row r="33" spans="1:24" s="127" customFormat="1" ht="13.15" customHeight="1" thickTop="1" x14ac:dyDescent="0.2">
      <c r="A33" s="345" t="s">
        <v>190</v>
      </c>
      <c r="B33" s="346"/>
      <c r="C33" s="347" t="s">
        <v>212</v>
      </c>
      <c r="D33" s="348" t="s">
        <v>213</v>
      </c>
      <c r="E33" s="349">
        <f>E10+E16+E20+E24+E22+E32</f>
        <v>450</v>
      </c>
      <c r="F33" s="350"/>
      <c r="G33" s="349">
        <f>G10+G16+G20+G24+G32</f>
        <v>270</v>
      </c>
      <c r="H33" s="349"/>
      <c r="I33" s="349">
        <f>I24+I22+I16+I10</f>
        <v>60</v>
      </c>
      <c r="J33" s="349"/>
      <c r="K33" s="350">
        <f>K24</f>
        <v>120</v>
      </c>
      <c r="L33" s="496">
        <f>L10+M10+L16+L24+M24+N24+M16</f>
        <v>170</v>
      </c>
      <c r="M33" s="490"/>
      <c r="N33" s="491"/>
      <c r="O33" s="490">
        <f>O10+Q24+P22+O16+O20</f>
        <v>130</v>
      </c>
      <c r="P33" s="490"/>
      <c r="Q33" s="497"/>
      <c r="R33" s="496">
        <f>T24+R10+R16+S16</f>
        <v>70</v>
      </c>
      <c r="S33" s="490"/>
      <c r="T33" s="491"/>
      <c r="U33" s="490">
        <f>W24+U32+U10</f>
        <v>80</v>
      </c>
      <c r="V33" s="490"/>
      <c r="W33" s="491"/>
    </row>
    <row r="34" spans="1:24" s="127" customFormat="1" ht="13.15" customHeight="1" thickBot="1" x14ac:dyDescent="0.25">
      <c r="A34" s="199" t="s">
        <v>40</v>
      </c>
      <c r="B34" s="200"/>
      <c r="C34" s="300"/>
      <c r="D34" s="202"/>
      <c r="E34" s="201"/>
      <c r="F34" s="202">
        <f>F10+F16+F20+F24+F22+F32</f>
        <v>43</v>
      </c>
      <c r="G34" s="300"/>
      <c r="H34" s="301"/>
      <c r="I34" s="301"/>
      <c r="J34" s="301"/>
      <c r="K34" s="202"/>
      <c r="L34" s="492">
        <f>SUM(F17,F19,F15,F25:F28)</f>
        <v>18</v>
      </c>
      <c r="M34" s="493"/>
      <c r="N34" s="494"/>
      <c r="O34" s="493">
        <f>F11+F12+F21+F29+F23</f>
        <v>11</v>
      </c>
      <c r="P34" s="493"/>
      <c r="Q34" s="495"/>
      <c r="R34" s="492">
        <f>F14+F18+F30</f>
        <v>7</v>
      </c>
      <c r="S34" s="493"/>
      <c r="T34" s="494"/>
      <c r="U34" s="493">
        <f>F31+F32+F13</f>
        <v>7</v>
      </c>
      <c r="V34" s="493"/>
      <c r="W34" s="494"/>
    </row>
    <row r="35" spans="1:24" s="132" customFormat="1" ht="13.15" customHeight="1" thickTop="1" x14ac:dyDescent="0.2">
      <c r="A35" s="508" t="s">
        <v>137</v>
      </c>
      <c r="B35" s="510"/>
      <c r="C35" s="512" t="s">
        <v>0</v>
      </c>
      <c r="D35" s="513"/>
      <c r="E35" s="514" t="s">
        <v>12</v>
      </c>
      <c r="F35" s="517" t="s">
        <v>1</v>
      </c>
      <c r="G35" s="498" t="s">
        <v>2</v>
      </c>
      <c r="H35" s="499"/>
      <c r="I35" s="499"/>
      <c r="J35" s="499"/>
      <c r="K35" s="520"/>
      <c r="L35" s="498" t="s">
        <v>164</v>
      </c>
      <c r="M35" s="499"/>
      <c r="N35" s="499"/>
      <c r="O35" s="499"/>
      <c r="P35" s="499"/>
      <c r="Q35" s="499"/>
      <c r="R35" s="498" t="s">
        <v>165</v>
      </c>
      <c r="S35" s="499"/>
      <c r="T35" s="499"/>
      <c r="U35" s="499"/>
      <c r="V35" s="499"/>
      <c r="W35" s="500"/>
    </row>
    <row r="36" spans="1:24" ht="13.15" customHeight="1" x14ac:dyDescent="0.2">
      <c r="A36" s="508"/>
      <c r="B36" s="510"/>
      <c r="C36" s="421" t="s">
        <v>109</v>
      </c>
      <c r="D36" s="423" t="s">
        <v>7</v>
      </c>
      <c r="E36" s="515"/>
      <c r="F36" s="518"/>
      <c r="G36" s="425" t="s">
        <v>3</v>
      </c>
      <c r="H36" s="427" t="s">
        <v>4</v>
      </c>
      <c r="I36" s="429" t="s">
        <v>5</v>
      </c>
      <c r="J36" s="427" t="s">
        <v>45</v>
      </c>
      <c r="K36" s="431" t="s">
        <v>6</v>
      </c>
      <c r="L36" s="433" t="s">
        <v>8</v>
      </c>
      <c r="M36" s="433"/>
      <c r="N36" s="434"/>
      <c r="O36" s="433" t="s">
        <v>9</v>
      </c>
      <c r="P36" s="433"/>
      <c r="Q36" s="435"/>
      <c r="R36" s="501" t="s">
        <v>10</v>
      </c>
      <c r="S36" s="433"/>
      <c r="T36" s="434"/>
      <c r="U36" s="433" t="s">
        <v>11</v>
      </c>
      <c r="V36" s="433"/>
      <c r="W36" s="434"/>
    </row>
    <row r="37" spans="1:24" ht="13.15" customHeight="1" thickBot="1" x14ac:dyDescent="0.25">
      <c r="A37" s="509"/>
      <c r="B37" s="511"/>
      <c r="C37" s="422"/>
      <c r="D37" s="424"/>
      <c r="E37" s="516"/>
      <c r="F37" s="519"/>
      <c r="G37" s="426"/>
      <c r="H37" s="428"/>
      <c r="I37" s="430"/>
      <c r="J37" s="428"/>
      <c r="K37" s="432"/>
      <c r="L37" s="220" t="s">
        <v>13</v>
      </c>
      <c r="M37" s="219" t="s">
        <v>5</v>
      </c>
      <c r="N37" s="221" t="s">
        <v>6</v>
      </c>
      <c r="O37" s="220" t="s">
        <v>13</v>
      </c>
      <c r="P37" s="222" t="s">
        <v>5</v>
      </c>
      <c r="Q37" s="223" t="s">
        <v>46</v>
      </c>
      <c r="R37" s="220" t="s">
        <v>13</v>
      </c>
      <c r="S37" s="219" t="s">
        <v>5</v>
      </c>
      <c r="T37" s="221" t="s">
        <v>6</v>
      </c>
      <c r="U37" s="220" t="s">
        <v>13</v>
      </c>
      <c r="V37" s="222" t="s">
        <v>5</v>
      </c>
      <c r="W37" s="221" t="s">
        <v>6</v>
      </c>
    </row>
    <row r="38" spans="1:24" s="52" customFormat="1" ht="15" customHeight="1" x14ac:dyDescent="0.2">
      <c r="A38" s="44" t="s">
        <v>125</v>
      </c>
      <c r="B38" s="130"/>
      <c r="C38" s="46"/>
      <c r="D38" s="47"/>
      <c r="E38" s="46">
        <f>SUM(E39:E44)</f>
        <v>150</v>
      </c>
      <c r="F38" s="47">
        <f>SUM(F39:F44)</f>
        <v>12</v>
      </c>
      <c r="G38" s="46">
        <f>SUM(G39:G44)</f>
        <v>150</v>
      </c>
      <c r="H38" s="133"/>
      <c r="I38" s="48"/>
      <c r="J38" s="133"/>
      <c r="K38" s="47"/>
      <c r="L38" s="46">
        <f>L39+L40+L42</f>
        <v>60</v>
      </c>
      <c r="M38" s="48"/>
      <c r="N38" s="49"/>
      <c r="O38" s="46">
        <f>O41+O43</f>
        <v>40</v>
      </c>
      <c r="P38" s="50"/>
      <c r="Q38" s="47"/>
      <c r="R38" s="46">
        <f>R44+R40</f>
        <v>30</v>
      </c>
      <c r="S38" s="48"/>
      <c r="T38" s="49"/>
      <c r="U38" s="46">
        <f>U44</f>
        <v>20</v>
      </c>
      <c r="V38" s="50"/>
      <c r="W38" s="51"/>
    </row>
    <row r="39" spans="1:24" s="52" customFormat="1" ht="13.15" customHeight="1" x14ac:dyDescent="0.2">
      <c r="A39" s="2" t="s">
        <v>39</v>
      </c>
      <c r="B39" s="53" t="s">
        <v>139</v>
      </c>
      <c r="C39" s="54" t="s">
        <v>14</v>
      </c>
      <c r="D39" s="55"/>
      <c r="E39" s="54">
        <v>30</v>
      </c>
      <c r="F39" s="55">
        <v>3</v>
      </c>
      <c r="G39" s="54">
        <v>30</v>
      </c>
      <c r="H39" s="134"/>
      <c r="I39" s="56"/>
      <c r="J39" s="134"/>
      <c r="K39" s="55"/>
      <c r="L39" s="54">
        <v>30</v>
      </c>
      <c r="M39" s="56"/>
      <c r="N39" s="57"/>
      <c r="O39" s="54"/>
      <c r="P39" s="58"/>
      <c r="Q39" s="55"/>
      <c r="R39" s="54"/>
      <c r="S39" s="56"/>
      <c r="T39" s="57"/>
      <c r="U39" s="54"/>
      <c r="V39" s="58"/>
      <c r="W39" s="59"/>
    </row>
    <row r="40" spans="1:24" s="52" customFormat="1" ht="13.15" customHeight="1" x14ac:dyDescent="0.2">
      <c r="A40" s="2" t="s">
        <v>78</v>
      </c>
      <c r="B40" s="53" t="s">
        <v>140</v>
      </c>
      <c r="C40" s="54" t="s">
        <v>15</v>
      </c>
      <c r="D40" s="55"/>
      <c r="E40" s="54">
        <v>30</v>
      </c>
      <c r="F40" s="55">
        <v>2</v>
      </c>
      <c r="G40" s="54">
        <v>30</v>
      </c>
      <c r="H40" s="134"/>
      <c r="I40" s="56"/>
      <c r="J40" s="134"/>
      <c r="K40" s="55"/>
      <c r="L40" s="54"/>
      <c r="M40" s="56"/>
      <c r="N40" s="57"/>
      <c r="O40" s="54"/>
      <c r="P40" s="58"/>
      <c r="Q40" s="55"/>
      <c r="R40" s="54">
        <v>30</v>
      </c>
      <c r="S40" s="56"/>
      <c r="T40" s="57"/>
      <c r="U40" s="54"/>
      <c r="V40" s="58"/>
      <c r="W40" s="59"/>
    </row>
    <row r="41" spans="1:24" s="52" customFormat="1" ht="13.15" customHeight="1" x14ac:dyDescent="0.2">
      <c r="A41" s="2" t="s">
        <v>59</v>
      </c>
      <c r="B41" s="53" t="s">
        <v>141</v>
      </c>
      <c r="C41" s="54"/>
      <c r="D41" s="55" t="s">
        <v>14</v>
      </c>
      <c r="E41" s="54">
        <v>20</v>
      </c>
      <c r="F41" s="55">
        <v>2</v>
      </c>
      <c r="G41" s="54">
        <v>20</v>
      </c>
      <c r="H41" s="134"/>
      <c r="I41" s="56"/>
      <c r="J41" s="134"/>
      <c r="K41" s="55"/>
      <c r="L41" s="54"/>
      <c r="M41" s="56"/>
      <c r="N41" s="57"/>
      <c r="O41" s="54">
        <v>20</v>
      </c>
      <c r="P41" s="58"/>
      <c r="Q41" s="55"/>
      <c r="R41" s="54"/>
      <c r="S41" s="56"/>
      <c r="T41" s="57"/>
      <c r="U41" s="54"/>
      <c r="V41" s="58"/>
      <c r="W41" s="59"/>
    </row>
    <row r="42" spans="1:24" s="52" customFormat="1" ht="13.15" customHeight="1" x14ac:dyDescent="0.2">
      <c r="A42" s="2" t="s">
        <v>104</v>
      </c>
      <c r="B42" s="53" t="s">
        <v>142</v>
      </c>
      <c r="C42" s="54" t="s">
        <v>15</v>
      </c>
      <c r="D42" s="55"/>
      <c r="E42" s="54">
        <v>30</v>
      </c>
      <c r="F42" s="55">
        <v>2</v>
      </c>
      <c r="G42" s="54">
        <v>30</v>
      </c>
      <c r="H42" s="134"/>
      <c r="I42" s="56"/>
      <c r="J42" s="134"/>
      <c r="K42" s="55"/>
      <c r="L42" s="54">
        <v>30</v>
      </c>
      <c r="M42" s="56"/>
      <c r="N42" s="57"/>
      <c r="O42" s="54"/>
      <c r="P42" s="58"/>
      <c r="Q42" s="55"/>
      <c r="R42" s="54"/>
      <c r="S42" s="56"/>
      <c r="T42" s="57"/>
      <c r="U42" s="54"/>
      <c r="V42" s="58"/>
      <c r="W42" s="59"/>
    </row>
    <row r="43" spans="1:24" s="52" customFormat="1" ht="13.15" customHeight="1" x14ac:dyDescent="0.2">
      <c r="A43" s="2" t="s">
        <v>106</v>
      </c>
      <c r="B43" s="53" t="s">
        <v>143</v>
      </c>
      <c r="C43" s="54"/>
      <c r="D43" s="55" t="s">
        <v>15</v>
      </c>
      <c r="E43" s="54">
        <v>20</v>
      </c>
      <c r="F43" s="55">
        <v>2</v>
      </c>
      <c r="G43" s="54">
        <v>20</v>
      </c>
      <c r="H43" s="134"/>
      <c r="I43" s="56"/>
      <c r="J43" s="134"/>
      <c r="K43" s="55"/>
      <c r="L43" s="54"/>
      <c r="M43" s="56"/>
      <c r="N43" s="57"/>
      <c r="O43" s="54">
        <v>20</v>
      </c>
      <c r="P43" s="58"/>
      <c r="Q43" s="55"/>
      <c r="R43" s="54"/>
      <c r="S43" s="56"/>
      <c r="T43" s="57"/>
      <c r="U43" s="54"/>
      <c r="V43" s="58"/>
      <c r="W43" s="59"/>
    </row>
    <row r="44" spans="1:24" s="52" customFormat="1" ht="13.15" customHeight="1" thickBot="1" x14ac:dyDescent="0.25">
      <c r="A44" s="26" t="s">
        <v>63</v>
      </c>
      <c r="B44" s="131" t="s">
        <v>144</v>
      </c>
      <c r="C44" s="118"/>
      <c r="D44" s="119" t="s">
        <v>15</v>
      </c>
      <c r="E44" s="118">
        <v>20</v>
      </c>
      <c r="F44" s="119">
        <v>1</v>
      </c>
      <c r="G44" s="118">
        <v>20</v>
      </c>
      <c r="H44" s="135"/>
      <c r="I44" s="136"/>
      <c r="J44" s="135"/>
      <c r="K44" s="119"/>
      <c r="L44" s="118"/>
      <c r="M44" s="136"/>
      <c r="N44" s="137"/>
      <c r="O44" s="118"/>
      <c r="P44" s="121"/>
      <c r="Q44" s="119"/>
      <c r="R44" s="118"/>
      <c r="S44" s="136"/>
      <c r="T44" s="137"/>
      <c r="U44" s="118">
        <v>20</v>
      </c>
      <c r="V44" s="121"/>
      <c r="W44" s="138"/>
    </row>
    <row r="45" spans="1:24" s="52" customFormat="1" ht="15" customHeight="1" x14ac:dyDescent="0.2">
      <c r="A45" s="44" t="s">
        <v>117</v>
      </c>
      <c r="B45" s="130"/>
      <c r="C45" s="46"/>
      <c r="D45" s="47"/>
      <c r="E45" s="46">
        <f>SUM(E46:E50)</f>
        <v>130</v>
      </c>
      <c r="F45" s="47">
        <f>SUM(F46:F50)</f>
        <v>11</v>
      </c>
      <c r="G45" s="46"/>
      <c r="H45" s="133"/>
      <c r="I45" s="48">
        <f>SUM(I46:I50)</f>
        <v>130</v>
      </c>
      <c r="J45" s="133"/>
      <c r="K45" s="47"/>
      <c r="L45" s="46"/>
      <c r="M45" s="48">
        <f>M46+M46+M48</f>
        <v>80</v>
      </c>
      <c r="N45" s="49"/>
      <c r="O45" s="46"/>
      <c r="P45" s="50"/>
      <c r="Q45" s="47"/>
      <c r="R45" s="46"/>
      <c r="S45" s="48">
        <f>S49+S50</f>
        <v>30</v>
      </c>
      <c r="T45" s="49"/>
      <c r="U45" s="46"/>
      <c r="V45" s="50">
        <f>V50</f>
        <v>20</v>
      </c>
      <c r="W45" s="51"/>
      <c r="X45" s="141"/>
    </row>
    <row r="46" spans="1:24" s="52" customFormat="1" ht="13.15" customHeight="1" x14ac:dyDescent="0.2">
      <c r="A46" s="2" t="s">
        <v>44</v>
      </c>
      <c r="B46" s="53" t="s">
        <v>145</v>
      </c>
      <c r="C46" s="54" t="s">
        <v>15</v>
      </c>
      <c r="D46" s="55"/>
      <c r="E46" s="54">
        <v>30</v>
      </c>
      <c r="F46" s="55">
        <v>3</v>
      </c>
      <c r="G46" s="54"/>
      <c r="H46" s="134"/>
      <c r="I46" s="56">
        <v>30</v>
      </c>
      <c r="J46" s="134"/>
      <c r="K46" s="55"/>
      <c r="L46" s="54"/>
      <c r="M46" s="56">
        <v>30</v>
      </c>
      <c r="N46" s="57"/>
      <c r="O46" s="54"/>
      <c r="P46" s="58"/>
      <c r="Q46" s="55"/>
      <c r="R46" s="54"/>
      <c r="S46" s="56"/>
      <c r="T46" s="57"/>
      <c r="U46" s="54"/>
      <c r="V46" s="58"/>
      <c r="W46" s="59"/>
    </row>
    <row r="47" spans="1:24" s="52" customFormat="1" ht="13.15" customHeight="1" x14ac:dyDescent="0.2">
      <c r="A47" s="251" t="s">
        <v>103</v>
      </c>
      <c r="B47" s="45" t="s">
        <v>146</v>
      </c>
      <c r="C47" s="88" t="s">
        <v>15</v>
      </c>
      <c r="D47" s="146"/>
      <c r="E47" s="88">
        <v>30</v>
      </c>
      <c r="F47" s="146">
        <v>2</v>
      </c>
      <c r="G47" s="88"/>
      <c r="H47" s="252"/>
      <c r="I47" s="84">
        <v>30</v>
      </c>
      <c r="J47" s="252"/>
      <c r="K47" s="146"/>
      <c r="L47" s="88"/>
      <c r="M47" s="84">
        <v>30</v>
      </c>
      <c r="N47" s="253"/>
      <c r="O47" s="88"/>
      <c r="P47" s="86"/>
      <c r="Q47" s="146"/>
      <c r="R47" s="88"/>
      <c r="S47" s="84"/>
      <c r="T47" s="253"/>
      <c r="U47" s="88"/>
      <c r="V47" s="86"/>
      <c r="W47" s="51"/>
      <c r="X47" s="141"/>
    </row>
    <row r="48" spans="1:24" s="52" customFormat="1" ht="13.15" customHeight="1" x14ac:dyDescent="0.2">
      <c r="A48" s="143" t="s">
        <v>62</v>
      </c>
      <c r="B48" s="53" t="s">
        <v>147</v>
      </c>
      <c r="C48" s="54" t="s">
        <v>15</v>
      </c>
      <c r="D48" s="55"/>
      <c r="E48" s="54">
        <v>20</v>
      </c>
      <c r="F48" s="55">
        <v>2</v>
      </c>
      <c r="G48" s="54"/>
      <c r="H48" s="134"/>
      <c r="I48" s="56">
        <v>20</v>
      </c>
      <c r="J48" s="134"/>
      <c r="K48" s="55"/>
      <c r="L48" s="54"/>
      <c r="M48" s="56">
        <v>20</v>
      </c>
      <c r="N48" s="57"/>
      <c r="O48" s="54"/>
      <c r="P48" s="58"/>
      <c r="Q48" s="55"/>
      <c r="R48" s="54"/>
      <c r="S48" s="56"/>
      <c r="T48" s="57"/>
      <c r="U48" s="54"/>
      <c r="V48" s="58"/>
      <c r="W48" s="59"/>
    </row>
    <row r="49" spans="1:24" s="52" customFormat="1" ht="13.15" customHeight="1" x14ac:dyDescent="0.2">
      <c r="A49" s="60" t="s">
        <v>61</v>
      </c>
      <c r="B49" s="53" t="s">
        <v>148</v>
      </c>
      <c r="C49" s="54" t="s">
        <v>15</v>
      </c>
      <c r="D49" s="55"/>
      <c r="E49" s="54">
        <v>30</v>
      </c>
      <c r="F49" s="55">
        <v>2</v>
      </c>
      <c r="G49" s="54"/>
      <c r="H49" s="56"/>
      <c r="I49" s="56">
        <v>30</v>
      </c>
      <c r="J49" s="56"/>
      <c r="K49" s="5"/>
      <c r="L49" s="54"/>
      <c r="M49" s="56"/>
      <c r="N49" s="57"/>
      <c r="O49" s="54"/>
      <c r="P49" s="58"/>
      <c r="Q49" s="55"/>
      <c r="R49" s="54"/>
      <c r="S49" s="56">
        <v>30</v>
      </c>
      <c r="T49" s="57"/>
      <c r="U49" s="54"/>
      <c r="V49" s="58"/>
      <c r="W49" s="59"/>
    </row>
    <row r="50" spans="1:24" s="52" customFormat="1" ht="13.15" customHeight="1" thickBot="1" x14ac:dyDescent="0.25">
      <c r="A50" s="254" t="s">
        <v>169</v>
      </c>
      <c r="B50" s="131" t="s">
        <v>149</v>
      </c>
      <c r="C50" s="118"/>
      <c r="D50" s="119" t="s">
        <v>15</v>
      </c>
      <c r="E50" s="118">
        <v>20</v>
      </c>
      <c r="F50" s="119">
        <v>2</v>
      </c>
      <c r="G50" s="118"/>
      <c r="H50" s="135"/>
      <c r="I50" s="136">
        <v>20</v>
      </c>
      <c r="J50" s="135"/>
      <c r="K50" s="119"/>
      <c r="L50" s="118"/>
      <c r="M50" s="136"/>
      <c r="N50" s="137"/>
      <c r="O50" s="118"/>
      <c r="P50" s="121"/>
      <c r="Q50" s="119"/>
      <c r="R50" s="118"/>
      <c r="S50" s="136"/>
      <c r="T50" s="137"/>
      <c r="U50" s="118"/>
      <c r="V50" s="121">
        <v>20</v>
      </c>
      <c r="W50" s="138"/>
    </row>
    <row r="51" spans="1:24" s="52" customFormat="1" ht="15" customHeight="1" x14ac:dyDescent="0.2">
      <c r="A51" s="128" t="s">
        <v>118</v>
      </c>
      <c r="B51" s="158" t="s">
        <v>77</v>
      </c>
      <c r="C51" s="112"/>
      <c r="D51" s="129"/>
      <c r="E51" s="112">
        <f>SUM(E52)</f>
        <v>60</v>
      </c>
      <c r="F51" s="129">
        <f>SUM(F52)</f>
        <v>4</v>
      </c>
      <c r="G51" s="112"/>
      <c r="H51" s="159"/>
      <c r="I51" s="113"/>
      <c r="J51" s="299">
        <f>SUM(J52)</f>
        <v>60</v>
      </c>
      <c r="K51" s="129"/>
      <c r="L51" s="112"/>
      <c r="M51" s="113"/>
      <c r="N51" s="114"/>
      <c r="O51" s="112"/>
      <c r="P51" s="115"/>
      <c r="Q51" s="129">
        <f>SUM(Q52)</f>
        <v>60</v>
      </c>
      <c r="R51" s="112"/>
      <c r="S51" s="113"/>
      <c r="T51" s="114"/>
      <c r="U51" s="112"/>
      <c r="V51" s="115"/>
      <c r="W51" s="116"/>
      <c r="X51" s="141"/>
    </row>
    <row r="52" spans="1:24" s="127" customFormat="1" ht="13.15" customHeight="1" thickBot="1" x14ac:dyDescent="0.25">
      <c r="A52" s="26" t="s">
        <v>174</v>
      </c>
      <c r="B52" s="131" t="s">
        <v>77</v>
      </c>
      <c r="C52" s="118"/>
      <c r="D52" s="119" t="s">
        <v>15</v>
      </c>
      <c r="E52" s="118">
        <v>60</v>
      </c>
      <c r="F52" s="119">
        <v>4</v>
      </c>
      <c r="G52" s="118"/>
      <c r="H52" s="118"/>
      <c r="I52" s="118"/>
      <c r="J52" s="118">
        <v>60</v>
      </c>
      <c r="K52" s="29"/>
      <c r="L52" s="144"/>
      <c r="M52" s="136"/>
      <c r="N52" s="120"/>
      <c r="O52" s="144"/>
      <c r="P52" s="136"/>
      <c r="Q52" s="131">
        <v>60</v>
      </c>
      <c r="R52" s="145"/>
      <c r="S52" s="136"/>
      <c r="T52" s="120"/>
      <c r="U52" s="144"/>
      <c r="V52" s="136"/>
      <c r="W52" s="36"/>
    </row>
    <row r="53" spans="1:24" s="52" customFormat="1" ht="13.15" customHeight="1" x14ac:dyDescent="0.2">
      <c r="A53" s="224" t="s">
        <v>192</v>
      </c>
      <c r="B53" s="242"/>
      <c r="C53" s="243" t="s">
        <v>214</v>
      </c>
      <c r="D53" s="244" t="s">
        <v>108</v>
      </c>
      <c r="E53" s="226">
        <f>SUM(E38,E45)</f>
        <v>280</v>
      </c>
      <c r="F53" s="227"/>
      <c r="G53" s="226">
        <f>SUM(G38)</f>
        <v>150</v>
      </c>
      <c r="H53" s="246"/>
      <c r="I53" s="226">
        <f>SUM(I45)</f>
        <v>130</v>
      </c>
      <c r="J53" s="246"/>
      <c r="K53" s="255"/>
      <c r="L53" s="439">
        <f>L38+M45</f>
        <v>140</v>
      </c>
      <c r="M53" s="440"/>
      <c r="N53" s="441"/>
      <c r="O53" s="440">
        <f>O38+P45</f>
        <v>40</v>
      </c>
      <c r="P53" s="440"/>
      <c r="Q53" s="445"/>
      <c r="R53" s="439">
        <f>R38+S45</f>
        <v>60</v>
      </c>
      <c r="S53" s="440"/>
      <c r="T53" s="441"/>
      <c r="U53" s="440">
        <f>U38+V45</f>
        <v>40</v>
      </c>
      <c r="V53" s="440"/>
      <c r="W53" s="441"/>
    </row>
    <row r="54" spans="1:24" s="52" customFormat="1" ht="13.15" customHeight="1" x14ac:dyDescent="0.2">
      <c r="A54" s="224" t="s">
        <v>193</v>
      </c>
      <c r="B54" s="225"/>
      <c r="C54" s="226"/>
      <c r="D54" s="227"/>
      <c r="E54" s="226">
        <f>SUM(E52)</f>
        <v>60</v>
      </c>
      <c r="F54" s="227"/>
      <c r="G54" s="226"/>
      <c r="H54" s="226"/>
      <c r="I54" s="226"/>
      <c r="J54" s="226">
        <f>SUM(J51)</f>
        <v>60</v>
      </c>
      <c r="K54" s="227"/>
      <c r="L54" s="439"/>
      <c r="M54" s="440"/>
      <c r="N54" s="441"/>
      <c r="O54" s="449">
        <f>SUM(Q52)</f>
        <v>60</v>
      </c>
      <c r="P54" s="449"/>
      <c r="Q54" s="450"/>
      <c r="R54" s="439"/>
      <c r="S54" s="440"/>
      <c r="T54" s="441"/>
      <c r="U54" s="402"/>
      <c r="V54" s="402"/>
      <c r="W54" s="404"/>
    </row>
    <row r="55" spans="1:24" s="52" customFormat="1" ht="13.15" customHeight="1" thickBot="1" x14ac:dyDescent="0.25">
      <c r="A55" s="229" t="s">
        <v>191</v>
      </c>
      <c r="B55" s="230"/>
      <c r="C55" s="231"/>
      <c r="D55" s="232"/>
      <c r="E55" s="233"/>
      <c r="F55" s="234">
        <f>SUM(F38,F45,F51)</f>
        <v>27</v>
      </c>
      <c r="G55" s="231"/>
      <c r="H55" s="235"/>
      <c r="I55" s="231"/>
      <c r="J55" s="235"/>
      <c r="K55" s="232"/>
      <c r="L55" s="442">
        <f>F39+F42+F46+F47+F48</f>
        <v>12</v>
      </c>
      <c r="M55" s="443"/>
      <c r="N55" s="444"/>
      <c r="O55" s="443">
        <f>F41+F43+F52</f>
        <v>8</v>
      </c>
      <c r="P55" s="443"/>
      <c r="Q55" s="521"/>
      <c r="R55" s="442">
        <f>F40+F49</f>
        <v>4</v>
      </c>
      <c r="S55" s="443"/>
      <c r="T55" s="444"/>
      <c r="U55" s="443">
        <f>F44+F50</f>
        <v>3</v>
      </c>
      <c r="V55" s="443"/>
      <c r="W55" s="444"/>
    </row>
    <row r="56" spans="1:24" s="52" customFormat="1" ht="13.15" customHeight="1" thickTop="1" x14ac:dyDescent="0.2">
      <c r="A56" s="389" t="s">
        <v>138</v>
      </c>
      <c r="B56" s="391"/>
      <c r="C56" s="393" t="s">
        <v>0</v>
      </c>
      <c r="D56" s="394"/>
      <c r="E56" s="505" t="s">
        <v>12</v>
      </c>
      <c r="F56" s="398" t="s">
        <v>1</v>
      </c>
      <c r="G56" s="401" t="s">
        <v>2</v>
      </c>
      <c r="H56" s="402"/>
      <c r="I56" s="402"/>
      <c r="J56" s="402"/>
      <c r="K56" s="403"/>
      <c r="L56" s="401" t="s">
        <v>164</v>
      </c>
      <c r="M56" s="402"/>
      <c r="N56" s="402"/>
      <c r="O56" s="402"/>
      <c r="P56" s="402"/>
      <c r="Q56" s="402"/>
      <c r="R56" s="401" t="s">
        <v>165</v>
      </c>
      <c r="S56" s="402"/>
      <c r="T56" s="402"/>
      <c r="U56" s="402"/>
      <c r="V56" s="402"/>
      <c r="W56" s="404"/>
    </row>
    <row r="57" spans="1:24" s="52" customFormat="1" ht="13.15" customHeight="1" x14ac:dyDescent="0.2">
      <c r="A57" s="389"/>
      <c r="B57" s="391"/>
      <c r="C57" s="405" t="s">
        <v>109</v>
      </c>
      <c r="D57" s="407" t="s">
        <v>7</v>
      </c>
      <c r="E57" s="506"/>
      <c r="F57" s="399"/>
      <c r="G57" s="409" t="s">
        <v>3</v>
      </c>
      <c r="H57" s="411" t="s">
        <v>4</v>
      </c>
      <c r="I57" s="413" t="s">
        <v>5</v>
      </c>
      <c r="J57" s="411" t="s">
        <v>45</v>
      </c>
      <c r="K57" s="415" t="s">
        <v>6</v>
      </c>
      <c r="L57" s="417" t="s">
        <v>8</v>
      </c>
      <c r="M57" s="417"/>
      <c r="N57" s="418"/>
      <c r="O57" s="417" t="s">
        <v>9</v>
      </c>
      <c r="P57" s="417"/>
      <c r="Q57" s="419"/>
      <c r="R57" s="420" t="s">
        <v>10</v>
      </c>
      <c r="S57" s="417"/>
      <c r="T57" s="418"/>
      <c r="U57" s="417" t="s">
        <v>11</v>
      </c>
      <c r="V57" s="417"/>
      <c r="W57" s="418"/>
    </row>
    <row r="58" spans="1:24" s="52" customFormat="1" ht="13.15" customHeight="1" thickBot="1" x14ac:dyDescent="0.25">
      <c r="A58" s="390"/>
      <c r="B58" s="392"/>
      <c r="C58" s="406"/>
      <c r="D58" s="408"/>
      <c r="E58" s="507"/>
      <c r="F58" s="400"/>
      <c r="G58" s="410"/>
      <c r="H58" s="412"/>
      <c r="I58" s="414"/>
      <c r="J58" s="412"/>
      <c r="K58" s="416"/>
      <c r="L58" s="238" t="s">
        <v>13</v>
      </c>
      <c r="M58" s="237" t="s">
        <v>5</v>
      </c>
      <c r="N58" s="239" t="s">
        <v>6</v>
      </c>
      <c r="O58" s="238" t="s">
        <v>13</v>
      </c>
      <c r="P58" s="240" t="s">
        <v>5</v>
      </c>
      <c r="Q58" s="241" t="s">
        <v>6</v>
      </c>
      <c r="R58" s="238" t="s">
        <v>13</v>
      </c>
      <c r="S58" s="237" t="s">
        <v>5</v>
      </c>
      <c r="T58" s="239" t="s">
        <v>46</v>
      </c>
      <c r="U58" s="238" t="s">
        <v>13</v>
      </c>
      <c r="V58" s="240" t="s">
        <v>5</v>
      </c>
      <c r="W58" s="239" t="s">
        <v>6</v>
      </c>
    </row>
    <row r="59" spans="1:24" s="52" customFormat="1" ht="21.6" customHeight="1" x14ac:dyDescent="0.2">
      <c r="A59" s="76" t="s">
        <v>115</v>
      </c>
      <c r="B59" s="130"/>
      <c r="C59" s="46"/>
      <c r="D59" s="47"/>
      <c r="E59" s="46">
        <f>SUM(E60:E67)</f>
        <v>220</v>
      </c>
      <c r="F59" s="47">
        <f>SUM(F60:F67)</f>
        <v>18</v>
      </c>
      <c r="G59" s="46">
        <f>SUM(G60:G67)</f>
        <v>80</v>
      </c>
      <c r="H59" s="169">
        <f>SUM(H60:H67)</f>
        <v>60</v>
      </c>
      <c r="I59" s="48">
        <f>SUM(I60:I67)</f>
        <v>80</v>
      </c>
      <c r="J59" s="133"/>
      <c r="K59" s="47"/>
      <c r="L59" s="46"/>
      <c r="M59" s="48"/>
      <c r="N59" s="49"/>
      <c r="O59" s="46">
        <f>O60+O62+O63</f>
        <v>60</v>
      </c>
      <c r="P59" s="50">
        <f>P64+P65+P67</f>
        <v>60</v>
      </c>
      <c r="Q59" s="47"/>
      <c r="R59" s="46">
        <f>R61+R66+R71+R63</f>
        <v>60</v>
      </c>
      <c r="S59" s="48">
        <f>S67</f>
        <v>20</v>
      </c>
      <c r="T59" s="49"/>
      <c r="U59" s="46">
        <f>U66</f>
        <v>20</v>
      </c>
      <c r="V59" s="50"/>
      <c r="W59" s="148"/>
    </row>
    <row r="60" spans="1:24" s="52" customFormat="1" ht="13.15" customHeight="1" x14ac:dyDescent="0.2">
      <c r="A60" s="149" t="s">
        <v>29</v>
      </c>
      <c r="B60" s="45" t="s">
        <v>150</v>
      </c>
      <c r="C60" s="88"/>
      <c r="D60" s="146" t="s">
        <v>14</v>
      </c>
      <c r="E60" s="88">
        <v>30</v>
      </c>
      <c r="F60" s="146">
        <v>3</v>
      </c>
      <c r="G60" s="88">
        <v>30</v>
      </c>
      <c r="H60" s="133"/>
      <c r="I60" s="48"/>
      <c r="J60" s="133"/>
      <c r="K60" s="47"/>
      <c r="L60" s="88"/>
      <c r="M60" s="48"/>
      <c r="N60" s="49"/>
      <c r="O60" s="88">
        <v>30</v>
      </c>
      <c r="P60" s="50"/>
      <c r="Q60" s="87"/>
      <c r="R60" s="88"/>
      <c r="S60" s="48"/>
      <c r="T60" s="49"/>
      <c r="U60" s="46"/>
      <c r="V60" s="50"/>
      <c r="W60" s="150"/>
    </row>
    <row r="61" spans="1:24" s="52" customFormat="1" ht="13.15" customHeight="1" x14ac:dyDescent="0.2">
      <c r="A61" s="2" t="s">
        <v>30</v>
      </c>
      <c r="B61" s="53" t="s">
        <v>151</v>
      </c>
      <c r="C61" s="54" t="s">
        <v>15</v>
      </c>
      <c r="D61" s="55"/>
      <c r="E61" s="54">
        <v>30</v>
      </c>
      <c r="F61" s="55">
        <v>2</v>
      </c>
      <c r="G61" s="54"/>
      <c r="H61" s="11">
        <v>30</v>
      </c>
      <c r="I61" s="56"/>
      <c r="J61" s="11"/>
      <c r="K61" s="55"/>
      <c r="L61" s="4"/>
      <c r="M61" s="56"/>
      <c r="N61" s="57"/>
      <c r="O61" s="104"/>
      <c r="P61" s="107"/>
      <c r="Q61" s="87"/>
      <c r="R61" s="54">
        <v>30</v>
      </c>
      <c r="S61" s="56"/>
      <c r="T61" s="106"/>
      <c r="U61" s="54"/>
      <c r="V61" s="107"/>
      <c r="W61" s="59"/>
    </row>
    <row r="62" spans="1:24" s="151" customFormat="1" ht="13.15" customHeight="1" x14ac:dyDescent="0.2">
      <c r="A62" s="2" t="s">
        <v>31</v>
      </c>
      <c r="B62" s="53" t="s">
        <v>152</v>
      </c>
      <c r="C62" s="54"/>
      <c r="D62" s="55" t="s">
        <v>15</v>
      </c>
      <c r="E62" s="54">
        <v>30</v>
      </c>
      <c r="F62" s="55">
        <v>2</v>
      </c>
      <c r="G62" s="54">
        <v>30</v>
      </c>
      <c r="H62" s="134"/>
      <c r="I62" s="56"/>
      <c r="J62" s="134"/>
      <c r="K62" s="55"/>
      <c r="L62" s="54"/>
      <c r="M62" s="56"/>
      <c r="N62" s="57"/>
      <c r="O62" s="54">
        <v>30</v>
      </c>
      <c r="P62" s="58"/>
      <c r="Q62" s="55"/>
      <c r="R62" s="54"/>
      <c r="S62" s="56"/>
      <c r="T62" s="106"/>
      <c r="U62" s="54"/>
      <c r="V62" s="107"/>
      <c r="W62" s="59"/>
    </row>
    <row r="63" spans="1:24" s="151" customFormat="1" ht="13.15" customHeight="1" x14ac:dyDescent="0.2">
      <c r="A63" s="2" t="s">
        <v>43</v>
      </c>
      <c r="B63" s="53" t="s">
        <v>153</v>
      </c>
      <c r="C63" s="54" t="s">
        <v>15</v>
      </c>
      <c r="D63" s="55"/>
      <c r="E63" s="54">
        <v>30</v>
      </c>
      <c r="F63" s="55">
        <v>3</v>
      </c>
      <c r="G63" s="54"/>
      <c r="H63" s="11">
        <v>30</v>
      </c>
      <c r="I63" s="56"/>
      <c r="J63" s="134"/>
      <c r="K63" s="55"/>
      <c r="L63" s="54"/>
      <c r="M63" s="56"/>
      <c r="N63" s="57"/>
      <c r="O63" s="54"/>
      <c r="P63" s="58"/>
      <c r="Q63" s="55"/>
      <c r="R63" s="54">
        <v>30</v>
      </c>
      <c r="S63" s="56"/>
      <c r="T63" s="57"/>
      <c r="U63" s="54"/>
      <c r="V63" s="58"/>
      <c r="W63" s="59"/>
    </row>
    <row r="64" spans="1:24" s="151" customFormat="1" ht="13.15" customHeight="1" x14ac:dyDescent="0.2">
      <c r="A64" s="2" t="s">
        <v>32</v>
      </c>
      <c r="B64" s="53" t="s">
        <v>154</v>
      </c>
      <c r="C64" s="54"/>
      <c r="D64" s="55" t="s">
        <v>15</v>
      </c>
      <c r="E64" s="54">
        <v>30</v>
      </c>
      <c r="F64" s="55">
        <v>2</v>
      </c>
      <c r="G64" s="54"/>
      <c r="H64" s="134"/>
      <c r="I64" s="56">
        <v>30</v>
      </c>
      <c r="J64" s="134"/>
      <c r="K64" s="55"/>
      <c r="L64" s="54"/>
      <c r="M64" s="56"/>
      <c r="N64" s="57"/>
      <c r="O64" s="54"/>
      <c r="P64" s="58">
        <v>30</v>
      </c>
      <c r="Q64" s="55"/>
      <c r="R64" s="54"/>
      <c r="S64" s="56"/>
      <c r="T64" s="57"/>
      <c r="U64" s="54"/>
      <c r="V64" s="58"/>
      <c r="W64" s="59"/>
    </row>
    <row r="65" spans="1:24" s="151" customFormat="1" ht="13.15" customHeight="1" x14ac:dyDescent="0.2">
      <c r="A65" s="61" t="s">
        <v>33</v>
      </c>
      <c r="B65" s="62" t="s">
        <v>155</v>
      </c>
      <c r="C65" s="54"/>
      <c r="D65" s="55" t="s">
        <v>15</v>
      </c>
      <c r="E65" s="63">
        <v>30</v>
      </c>
      <c r="F65" s="64">
        <v>2</v>
      </c>
      <c r="G65" s="63"/>
      <c r="H65" s="142"/>
      <c r="I65" s="65">
        <v>30</v>
      </c>
      <c r="J65" s="142"/>
      <c r="K65" s="64"/>
      <c r="L65" s="63"/>
      <c r="M65" s="65"/>
      <c r="N65" s="75"/>
      <c r="O65" s="63"/>
      <c r="P65" s="74">
        <v>30</v>
      </c>
      <c r="Q65" s="55"/>
      <c r="R65" s="63"/>
      <c r="S65" s="65"/>
      <c r="T65" s="75"/>
      <c r="U65" s="63"/>
      <c r="V65" s="74"/>
      <c r="W65" s="59"/>
    </row>
    <row r="66" spans="1:24" s="151" customFormat="1" ht="13.15" customHeight="1" x14ac:dyDescent="0.2">
      <c r="A66" s="2" t="s">
        <v>34</v>
      </c>
      <c r="B66" s="53" t="s">
        <v>156</v>
      </c>
      <c r="C66" s="54"/>
      <c r="D66" s="55" t="s">
        <v>14</v>
      </c>
      <c r="E66" s="54">
        <v>20</v>
      </c>
      <c r="F66" s="55">
        <v>2</v>
      </c>
      <c r="G66" s="54">
        <v>20</v>
      </c>
      <c r="H66" s="152"/>
      <c r="I66" s="54"/>
      <c r="J66" s="152"/>
      <c r="K66" s="55"/>
      <c r="L66" s="54"/>
      <c r="M66" s="54"/>
      <c r="N66" s="117"/>
      <c r="O66" s="54"/>
      <c r="P66" s="58"/>
      <c r="Q66" s="55"/>
      <c r="R66" s="54"/>
      <c r="S66" s="54"/>
      <c r="T66" s="117"/>
      <c r="U66" s="54">
        <v>20</v>
      </c>
      <c r="V66" s="58"/>
      <c r="W66" s="59"/>
    </row>
    <row r="67" spans="1:24" s="151" customFormat="1" ht="13.15" customHeight="1" thickBot="1" x14ac:dyDescent="0.25">
      <c r="A67" s="26" t="s">
        <v>105</v>
      </c>
      <c r="B67" s="131" t="s">
        <v>157</v>
      </c>
      <c r="C67" s="118" t="s">
        <v>15</v>
      </c>
      <c r="D67" s="119"/>
      <c r="E67" s="118">
        <v>20</v>
      </c>
      <c r="F67" s="119">
        <v>2</v>
      </c>
      <c r="G67" s="118"/>
      <c r="H67" s="147"/>
      <c r="I67" s="118">
        <v>20</v>
      </c>
      <c r="J67" s="147"/>
      <c r="K67" s="119"/>
      <c r="L67" s="118"/>
      <c r="M67" s="118"/>
      <c r="N67" s="120"/>
      <c r="O67" s="118"/>
      <c r="P67" s="121"/>
      <c r="Q67" s="119"/>
      <c r="R67" s="118"/>
      <c r="S67" s="118">
        <v>20</v>
      </c>
      <c r="T67" s="120"/>
      <c r="U67" s="118"/>
      <c r="V67" s="121"/>
      <c r="W67" s="138"/>
    </row>
    <row r="68" spans="1:24" s="52" customFormat="1" ht="21.6" customHeight="1" x14ac:dyDescent="0.2">
      <c r="A68" s="44" t="s">
        <v>116</v>
      </c>
      <c r="B68" s="130"/>
      <c r="C68" s="46"/>
      <c r="D68" s="47"/>
      <c r="E68" s="46">
        <f>SUM(E69:E71)</f>
        <v>60</v>
      </c>
      <c r="F68" s="47">
        <f>SUM(F69:F71)</f>
        <v>5</v>
      </c>
      <c r="G68" s="46">
        <f>SUM(G69:G71)</f>
        <v>20</v>
      </c>
      <c r="H68" s="133"/>
      <c r="I68" s="48">
        <f>SUM(I69:I71)</f>
        <v>40</v>
      </c>
      <c r="J68" s="133"/>
      <c r="K68" s="47"/>
      <c r="L68" s="46"/>
      <c r="M68" s="48"/>
      <c r="N68" s="49"/>
      <c r="O68" s="46"/>
      <c r="P68" s="50">
        <f>P69+P70</f>
        <v>20</v>
      </c>
      <c r="Q68" s="47"/>
      <c r="R68" s="46"/>
      <c r="S68" s="48"/>
      <c r="T68" s="49"/>
      <c r="U68" s="46">
        <f>U71+U70</f>
        <v>40</v>
      </c>
      <c r="V68" s="50"/>
      <c r="W68" s="148"/>
      <c r="X68" s="141"/>
    </row>
    <row r="69" spans="1:24" s="151" customFormat="1" ht="13.15" customHeight="1" x14ac:dyDescent="0.2">
      <c r="A69" s="61" t="s">
        <v>35</v>
      </c>
      <c r="B69" s="62" t="s">
        <v>158</v>
      </c>
      <c r="C69" s="63" t="s">
        <v>15</v>
      </c>
      <c r="D69" s="64"/>
      <c r="E69" s="63">
        <v>20</v>
      </c>
      <c r="F69" s="64">
        <v>2</v>
      </c>
      <c r="G69" s="63"/>
      <c r="H69" s="154"/>
      <c r="I69" s="63">
        <v>20</v>
      </c>
      <c r="J69" s="154"/>
      <c r="K69" s="64"/>
      <c r="L69" s="63"/>
      <c r="M69" s="63"/>
      <c r="N69" s="73"/>
      <c r="O69" s="63"/>
      <c r="P69" s="74">
        <v>20</v>
      </c>
      <c r="Q69" s="64"/>
      <c r="R69" s="63"/>
      <c r="S69" s="63"/>
      <c r="T69" s="73"/>
      <c r="U69" s="63"/>
      <c r="V69" s="74"/>
      <c r="W69" s="72"/>
    </row>
    <row r="70" spans="1:24" s="151" customFormat="1" ht="13.15" customHeight="1" x14ac:dyDescent="0.2">
      <c r="A70" s="61" t="s">
        <v>64</v>
      </c>
      <c r="B70" s="62" t="s">
        <v>159</v>
      </c>
      <c r="C70" s="63"/>
      <c r="D70" s="64" t="s">
        <v>15</v>
      </c>
      <c r="E70" s="63">
        <v>20</v>
      </c>
      <c r="F70" s="64">
        <v>2</v>
      </c>
      <c r="G70" s="63"/>
      <c r="H70" s="154"/>
      <c r="I70" s="63">
        <v>20</v>
      </c>
      <c r="J70" s="154"/>
      <c r="K70" s="64"/>
      <c r="L70" s="63"/>
      <c r="M70" s="63"/>
      <c r="N70" s="73"/>
      <c r="O70" s="63"/>
      <c r="P70" s="74"/>
      <c r="Q70" s="64"/>
      <c r="R70" s="63"/>
      <c r="S70" s="63"/>
      <c r="T70" s="73"/>
      <c r="U70" s="63">
        <v>20</v>
      </c>
      <c r="V70" s="74"/>
      <c r="W70" s="72"/>
    </row>
    <row r="71" spans="1:24" s="156" customFormat="1" ht="13.15" customHeight="1" thickBot="1" x14ac:dyDescent="0.25">
      <c r="A71" s="155" t="s">
        <v>65</v>
      </c>
      <c r="B71" s="131" t="s">
        <v>160</v>
      </c>
      <c r="C71" s="118"/>
      <c r="D71" s="119" t="s">
        <v>15</v>
      </c>
      <c r="E71" s="118">
        <v>20</v>
      </c>
      <c r="F71" s="119">
        <v>1</v>
      </c>
      <c r="G71" s="118">
        <v>20</v>
      </c>
      <c r="H71" s="136"/>
      <c r="I71" s="136"/>
      <c r="J71" s="136"/>
      <c r="K71" s="29"/>
      <c r="L71" s="118"/>
      <c r="M71" s="136"/>
      <c r="N71" s="137"/>
      <c r="O71" s="118"/>
      <c r="P71" s="121"/>
      <c r="Q71" s="119"/>
      <c r="R71" s="118"/>
      <c r="S71" s="136"/>
      <c r="T71" s="137"/>
      <c r="U71" s="118">
        <v>20</v>
      </c>
      <c r="V71" s="121"/>
      <c r="W71" s="138"/>
    </row>
    <row r="72" spans="1:24" s="52" customFormat="1" ht="15" customHeight="1" x14ac:dyDescent="0.2">
      <c r="A72" s="76" t="s">
        <v>119</v>
      </c>
      <c r="B72" s="139" t="s">
        <v>77</v>
      </c>
      <c r="C72" s="78"/>
      <c r="D72" s="79"/>
      <c r="E72" s="78">
        <f>SUM(E73)</f>
        <v>60</v>
      </c>
      <c r="F72" s="79">
        <f>SUM(F73)</f>
        <v>4</v>
      </c>
      <c r="G72" s="78"/>
      <c r="H72" s="140"/>
      <c r="I72" s="80"/>
      <c r="J72" s="302">
        <f>SUM(E73)</f>
        <v>60</v>
      </c>
      <c r="K72" s="79"/>
      <c r="L72" s="78"/>
      <c r="M72" s="80"/>
      <c r="N72" s="81"/>
      <c r="O72" s="78"/>
      <c r="P72" s="82"/>
      <c r="Q72" s="79"/>
      <c r="R72" s="78"/>
      <c r="S72" s="80"/>
      <c r="T72" s="81">
        <f>SUM(J73)</f>
        <v>60</v>
      </c>
      <c r="U72" s="78"/>
      <c r="V72" s="82"/>
      <c r="W72" s="153"/>
      <c r="X72" s="141"/>
    </row>
    <row r="73" spans="1:24" s="127" customFormat="1" ht="13.15" customHeight="1" thickBot="1" x14ac:dyDescent="0.25">
      <c r="A73" s="172" t="s">
        <v>175</v>
      </c>
      <c r="B73" s="171" t="s">
        <v>77</v>
      </c>
      <c r="C73" s="178" t="s">
        <v>15</v>
      </c>
      <c r="D73" s="174"/>
      <c r="E73" s="178">
        <v>60</v>
      </c>
      <c r="F73" s="174">
        <v>4</v>
      </c>
      <c r="G73" s="178"/>
      <c r="H73" s="178"/>
      <c r="I73" s="178"/>
      <c r="J73" s="178">
        <v>60</v>
      </c>
      <c r="K73" s="176"/>
      <c r="L73" s="195"/>
      <c r="M73" s="175"/>
      <c r="N73" s="196"/>
      <c r="O73" s="195"/>
      <c r="P73" s="175"/>
      <c r="Q73" s="171"/>
      <c r="R73" s="197"/>
      <c r="S73" s="175"/>
      <c r="T73" s="196">
        <v>60</v>
      </c>
      <c r="U73" s="195"/>
      <c r="V73" s="175"/>
      <c r="W73" s="198"/>
    </row>
    <row r="74" spans="1:24" s="156" customFormat="1" ht="13.15" customHeight="1" x14ac:dyDescent="0.2">
      <c r="A74" s="224" t="s">
        <v>195</v>
      </c>
      <c r="B74" s="242"/>
      <c r="C74" s="243" t="s">
        <v>107</v>
      </c>
      <c r="D74" s="244" t="s">
        <v>215</v>
      </c>
      <c r="E74" s="226">
        <f>SUM(E59,E68)</f>
        <v>280</v>
      </c>
      <c r="F74" s="227"/>
      <c r="G74" s="226">
        <f>SUM(G59,G68)</f>
        <v>100</v>
      </c>
      <c r="H74" s="245">
        <f>SUM(H59,H68)</f>
        <v>60</v>
      </c>
      <c r="I74" s="226">
        <f>SUM(I59,I68)</f>
        <v>120</v>
      </c>
      <c r="J74" s="246"/>
      <c r="K74" s="227"/>
      <c r="L74" s="451"/>
      <c r="M74" s="452"/>
      <c r="N74" s="453"/>
      <c r="O74" s="440">
        <f>O59+P59+P68</f>
        <v>140</v>
      </c>
      <c r="P74" s="440"/>
      <c r="Q74" s="445"/>
      <c r="R74" s="439">
        <f>R59+S68+S59</f>
        <v>80</v>
      </c>
      <c r="S74" s="440"/>
      <c r="T74" s="441"/>
      <c r="U74" s="440">
        <f>U68+U59</f>
        <v>60</v>
      </c>
      <c r="V74" s="440"/>
      <c r="W74" s="441"/>
    </row>
    <row r="75" spans="1:24" s="52" customFormat="1" ht="13.15" customHeight="1" x14ac:dyDescent="0.2">
      <c r="A75" s="224" t="s">
        <v>194</v>
      </c>
      <c r="B75" s="225"/>
      <c r="C75" s="226"/>
      <c r="D75" s="227"/>
      <c r="E75" s="226">
        <f>SUM(E72)</f>
        <v>60</v>
      </c>
      <c r="F75" s="227"/>
      <c r="G75" s="226"/>
      <c r="H75" s="226"/>
      <c r="I75" s="226"/>
      <c r="J75" s="226">
        <f>SUM(J73)</f>
        <v>60</v>
      </c>
      <c r="K75" s="227"/>
      <c r="L75" s="439"/>
      <c r="M75" s="440"/>
      <c r="N75" s="441"/>
      <c r="O75" s="449"/>
      <c r="P75" s="449"/>
      <c r="Q75" s="450"/>
      <c r="R75" s="439">
        <f>SUM(T73)</f>
        <v>60</v>
      </c>
      <c r="S75" s="440"/>
      <c r="T75" s="441"/>
      <c r="U75" s="402"/>
      <c r="V75" s="402"/>
      <c r="W75" s="404"/>
    </row>
    <row r="76" spans="1:24" s="52" customFormat="1" ht="13.15" customHeight="1" thickBot="1" x14ac:dyDescent="0.25">
      <c r="A76" s="229" t="s">
        <v>196</v>
      </c>
      <c r="B76" s="247"/>
      <c r="C76" s="233"/>
      <c r="D76" s="234"/>
      <c r="E76" s="233"/>
      <c r="F76" s="234">
        <f>SUM(F59,F68,F72)</f>
        <v>27</v>
      </c>
      <c r="G76" s="233"/>
      <c r="H76" s="233"/>
      <c r="I76" s="233"/>
      <c r="J76" s="233"/>
      <c r="K76" s="234"/>
      <c r="L76" s="442"/>
      <c r="M76" s="443"/>
      <c r="N76" s="444"/>
      <c r="O76" s="523">
        <f>SUM(F60,F62,F64:F65,F69)</f>
        <v>11</v>
      </c>
      <c r="P76" s="443"/>
      <c r="Q76" s="521"/>
      <c r="R76" s="442">
        <f>SUM(F61,F63,F67,F73)</f>
        <v>11</v>
      </c>
      <c r="S76" s="443"/>
      <c r="T76" s="444"/>
      <c r="U76" s="524">
        <f>SUM(F66,F70:F71)</f>
        <v>5</v>
      </c>
      <c r="V76" s="436"/>
      <c r="W76" s="437"/>
    </row>
    <row r="77" spans="1:24" s="52" customFormat="1" ht="13.15" customHeight="1" thickTop="1" x14ac:dyDescent="0.2">
      <c r="A77" s="266" t="s">
        <v>197</v>
      </c>
      <c r="B77" s="267"/>
      <c r="C77" s="268"/>
      <c r="D77" s="269"/>
      <c r="E77" s="268">
        <f>E53+E74</f>
        <v>560</v>
      </c>
      <c r="F77" s="269"/>
      <c r="G77" s="268">
        <f>SUM(G53,G74)</f>
        <v>250</v>
      </c>
      <c r="H77" s="268">
        <f>SUM(H53,H74)</f>
        <v>60</v>
      </c>
      <c r="I77" s="268">
        <f>SUM(I53,I74)</f>
        <v>250</v>
      </c>
      <c r="J77" s="268"/>
      <c r="K77" s="269"/>
      <c r="L77" s="525">
        <f>L53</f>
        <v>140</v>
      </c>
      <c r="M77" s="526"/>
      <c r="N77" s="527"/>
      <c r="O77" s="528">
        <f>O53+O74</f>
        <v>180</v>
      </c>
      <c r="P77" s="526"/>
      <c r="Q77" s="529"/>
      <c r="R77" s="525">
        <f>R53+R74</f>
        <v>140</v>
      </c>
      <c r="S77" s="526"/>
      <c r="T77" s="527"/>
      <c r="U77" s="530">
        <f>U53+U74</f>
        <v>100</v>
      </c>
      <c r="V77" s="375"/>
      <c r="W77" s="376"/>
      <c r="X77" s="52">
        <f>SUM(G128)</f>
        <v>520</v>
      </c>
    </row>
    <row r="78" spans="1:24" s="52" customFormat="1" ht="13.15" customHeight="1" x14ac:dyDescent="0.2">
      <c r="A78" s="266" t="s">
        <v>198</v>
      </c>
      <c r="B78" s="270"/>
      <c r="C78" s="271"/>
      <c r="D78" s="272"/>
      <c r="E78" s="271">
        <f>SUM(E54,E75)</f>
        <v>120</v>
      </c>
      <c r="F78" s="272"/>
      <c r="G78" s="271"/>
      <c r="H78" s="271"/>
      <c r="I78" s="271"/>
      <c r="J78" s="271">
        <f>SUM(J54,J75)</f>
        <v>120</v>
      </c>
      <c r="K78" s="272"/>
      <c r="L78" s="531"/>
      <c r="M78" s="532"/>
      <c r="N78" s="533"/>
      <c r="O78" s="534">
        <f>SUM(O54,O75)</f>
        <v>60</v>
      </c>
      <c r="P78" s="532"/>
      <c r="Q78" s="535"/>
      <c r="R78" s="531">
        <f t="shared" ref="R78" si="0">SUM(R54,R75)</f>
        <v>60</v>
      </c>
      <c r="S78" s="532"/>
      <c r="T78" s="533"/>
      <c r="U78" s="536"/>
      <c r="V78" s="537"/>
      <c r="W78" s="538"/>
    </row>
    <row r="79" spans="1:24" s="156" customFormat="1" ht="13.15" customHeight="1" thickBot="1" x14ac:dyDescent="0.25">
      <c r="A79" s="274" t="s">
        <v>199</v>
      </c>
      <c r="B79" s="275"/>
      <c r="C79" s="276"/>
      <c r="D79" s="277"/>
      <c r="E79" s="276"/>
      <c r="F79" s="278">
        <f>SUM(F55,F76)</f>
        <v>54</v>
      </c>
      <c r="G79" s="276"/>
      <c r="H79" s="279"/>
      <c r="I79" s="276"/>
      <c r="J79" s="279"/>
      <c r="K79" s="277"/>
      <c r="L79" s="454">
        <f>L55+L76</f>
        <v>12</v>
      </c>
      <c r="M79" s="447"/>
      <c r="N79" s="455"/>
      <c r="O79" s="446">
        <f>O55+O76</f>
        <v>19</v>
      </c>
      <c r="P79" s="447"/>
      <c r="Q79" s="448"/>
      <c r="R79" s="454">
        <f>R55+R76</f>
        <v>15</v>
      </c>
      <c r="S79" s="447"/>
      <c r="T79" s="455"/>
      <c r="U79" s="446">
        <f>U55+U76</f>
        <v>8</v>
      </c>
      <c r="V79" s="447"/>
      <c r="W79" s="455"/>
    </row>
    <row r="80" spans="1:24" s="151" customFormat="1" ht="13.15" customHeight="1" thickTop="1" x14ac:dyDescent="0.2">
      <c r="A80" s="389" t="s">
        <v>209</v>
      </c>
      <c r="B80" s="391"/>
      <c r="C80" s="393" t="s">
        <v>0</v>
      </c>
      <c r="D80" s="394"/>
      <c r="E80" s="395" t="s">
        <v>12</v>
      </c>
      <c r="F80" s="398" t="s">
        <v>1</v>
      </c>
      <c r="G80" s="401" t="s">
        <v>2</v>
      </c>
      <c r="H80" s="402"/>
      <c r="I80" s="402"/>
      <c r="J80" s="402"/>
      <c r="K80" s="403"/>
      <c r="L80" s="401" t="s">
        <v>164</v>
      </c>
      <c r="M80" s="402"/>
      <c r="N80" s="402"/>
      <c r="O80" s="402"/>
      <c r="P80" s="402"/>
      <c r="Q80" s="402"/>
      <c r="R80" s="401" t="s">
        <v>165</v>
      </c>
      <c r="S80" s="402"/>
      <c r="T80" s="402"/>
      <c r="U80" s="402"/>
      <c r="V80" s="402"/>
      <c r="W80" s="404"/>
    </row>
    <row r="81" spans="1:23" s="151" customFormat="1" ht="13.15" customHeight="1" x14ac:dyDescent="0.2">
      <c r="A81" s="389"/>
      <c r="B81" s="391"/>
      <c r="C81" s="405" t="s">
        <v>109</v>
      </c>
      <c r="D81" s="407" t="s">
        <v>7</v>
      </c>
      <c r="E81" s="396"/>
      <c r="F81" s="399"/>
      <c r="G81" s="409" t="s">
        <v>3</v>
      </c>
      <c r="H81" s="411" t="s">
        <v>4</v>
      </c>
      <c r="I81" s="413" t="s">
        <v>5</v>
      </c>
      <c r="J81" s="411" t="s">
        <v>45</v>
      </c>
      <c r="K81" s="415" t="s">
        <v>6</v>
      </c>
      <c r="L81" s="417" t="s">
        <v>8</v>
      </c>
      <c r="M81" s="417"/>
      <c r="N81" s="418"/>
      <c r="O81" s="417" t="s">
        <v>9</v>
      </c>
      <c r="P81" s="417"/>
      <c r="Q81" s="419"/>
      <c r="R81" s="420" t="s">
        <v>10</v>
      </c>
      <c r="S81" s="417"/>
      <c r="T81" s="418"/>
      <c r="U81" s="417" t="s">
        <v>11</v>
      </c>
      <c r="V81" s="417"/>
      <c r="W81" s="418"/>
    </row>
    <row r="82" spans="1:23" s="151" customFormat="1" ht="13.15" customHeight="1" thickBot="1" x14ac:dyDescent="0.25">
      <c r="A82" s="390"/>
      <c r="B82" s="392"/>
      <c r="C82" s="406"/>
      <c r="D82" s="408"/>
      <c r="E82" s="397"/>
      <c r="F82" s="400"/>
      <c r="G82" s="410"/>
      <c r="H82" s="412"/>
      <c r="I82" s="414"/>
      <c r="J82" s="412"/>
      <c r="K82" s="416"/>
      <c r="L82" s="238" t="s">
        <v>13</v>
      </c>
      <c r="M82" s="237" t="s">
        <v>5</v>
      </c>
      <c r="N82" s="239" t="s">
        <v>6</v>
      </c>
      <c r="O82" s="238" t="s">
        <v>13</v>
      </c>
      <c r="P82" s="240" t="s">
        <v>5</v>
      </c>
      <c r="Q82" s="241" t="s">
        <v>6</v>
      </c>
      <c r="R82" s="238" t="s">
        <v>13</v>
      </c>
      <c r="S82" s="237" t="s">
        <v>5</v>
      </c>
      <c r="T82" s="239" t="s">
        <v>6</v>
      </c>
      <c r="U82" s="238" t="s">
        <v>13</v>
      </c>
      <c r="V82" s="240" t="s">
        <v>5</v>
      </c>
      <c r="W82" s="239" t="s">
        <v>6</v>
      </c>
    </row>
    <row r="83" spans="1:23" s="151" customFormat="1" ht="15" customHeight="1" x14ac:dyDescent="0.2">
      <c r="A83" s="157" t="s">
        <v>178</v>
      </c>
      <c r="B83" s="161"/>
      <c r="C83" s="16"/>
      <c r="D83" s="21"/>
      <c r="E83" s="18"/>
      <c r="F83" s="21"/>
      <c r="G83" s="18"/>
      <c r="H83" s="18"/>
      <c r="I83" s="18"/>
      <c r="J83" s="18"/>
      <c r="K83" s="21"/>
      <c r="L83" s="18"/>
      <c r="M83" s="18"/>
      <c r="N83" s="19"/>
      <c r="O83" s="18"/>
      <c r="P83" s="20"/>
      <c r="Q83" s="21"/>
      <c r="R83" s="18"/>
      <c r="S83" s="18"/>
      <c r="T83" s="19"/>
      <c r="U83" s="18"/>
      <c r="V83" s="20"/>
      <c r="W83" s="162"/>
    </row>
    <row r="84" spans="1:23" s="151" customFormat="1" ht="13.15" customHeight="1" x14ac:dyDescent="0.2">
      <c r="A84" s="2" t="s">
        <v>102</v>
      </c>
      <c r="B84" s="3" t="s">
        <v>81</v>
      </c>
      <c r="C84" s="4" t="s">
        <v>15</v>
      </c>
      <c r="D84" s="5"/>
      <c r="E84" s="4">
        <v>20</v>
      </c>
      <c r="F84" s="5">
        <v>2</v>
      </c>
      <c r="G84" s="4"/>
      <c r="H84" s="4"/>
      <c r="I84" s="4">
        <v>20</v>
      </c>
      <c r="J84" s="4"/>
      <c r="K84" s="5"/>
      <c r="L84" s="6"/>
      <c r="M84" s="6"/>
      <c r="N84" s="7"/>
      <c r="O84" s="6"/>
      <c r="P84" s="8"/>
      <c r="Q84" s="9"/>
      <c r="R84" s="4"/>
      <c r="S84" s="4">
        <v>20</v>
      </c>
      <c r="T84" s="12"/>
      <c r="U84" s="4"/>
      <c r="V84" s="163"/>
      <c r="W84" s="100"/>
    </row>
    <row r="85" spans="1:23" s="151" customFormat="1" ht="13.15" customHeight="1" x14ac:dyDescent="0.2">
      <c r="A85" s="2" t="s">
        <v>111</v>
      </c>
      <c r="B85" s="3" t="s">
        <v>82</v>
      </c>
      <c r="C85" s="4" t="s">
        <v>15</v>
      </c>
      <c r="D85" s="5"/>
      <c r="E85" s="4">
        <v>20</v>
      </c>
      <c r="F85" s="5">
        <v>2</v>
      </c>
      <c r="G85" s="4"/>
      <c r="H85" s="4"/>
      <c r="I85" s="4">
        <v>20</v>
      </c>
      <c r="J85" s="4"/>
      <c r="K85" s="5"/>
      <c r="L85" s="6"/>
      <c r="M85" s="6"/>
      <c r="N85" s="7"/>
      <c r="O85" s="6"/>
      <c r="P85" s="8"/>
      <c r="Q85" s="9"/>
      <c r="R85" s="4"/>
      <c r="S85" s="4">
        <v>20</v>
      </c>
      <c r="T85" s="12"/>
      <c r="U85" s="4"/>
      <c r="V85" s="163"/>
      <c r="W85" s="100"/>
    </row>
    <row r="86" spans="1:23" s="52" customFormat="1" ht="13.15" customHeight="1" x14ac:dyDescent="0.2">
      <c r="A86" s="14" t="s">
        <v>37</v>
      </c>
      <c r="B86" s="15" t="s">
        <v>83</v>
      </c>
      <c r="C86" s="16"/>
      <c r="D86" s="17" t="s">
        <v>15</v>
      </c>
      <c r="E86" s="16">
        <v>20</v>
      </c>
      <c r="F86" s="17">
        <v>2</v>
      </c>
      <c r="G86" s="16"/>
      <c r="H86" s="16"/>
      <c r="I86" s="16">
        <v>20</v>
      </c>
      <c r="J86" s="16"/>
      <c r="K86" s="17"/>
      <c r="L86" s="18"/>
      <c r="M86" s="18"/>
      <c r="N86" s="19"/>
      <c r="O86" s="18"/>
      <c r="P86" s="20"/>
      <c r="Q86" s="21"/>
      <c r="R86" s="16"/>
      <c r="S86" s="16"/>
      <c r="T86" s="24"/>
      <c r="U86" s="16"/>
      <c r="V86" s="164">
        <v>20</v>
      </c>
      <c r="W86" s="165"/>
    </row>
    <row r="87" spans="1:23" s="52" customFormat="1" ht="13.15" customHeight="1" x14ac:dyDescent="0.2">
      <c r="A87" s="2" t="s">
        <v>38</v>
      </c>
      <c r="B87" s="3" t="s">
        <v>84</v>
      </c>
      <c r="C87" s="4"/>
      <c r="D87" s="5" t="s">
        <v>15</v>
      </c>
      <c r="E87" s="4">
        <v>15</v>
      </c>
      <c r="F87" s="5">
        <v>2</v>
      </c>
      <c r="G87" s="4"/>
      <c r="H87" s="4"/>
      <c r="I87" s="4">
        <v>15</v>
      </c>
      <c r="J87" s="4"/>
      <c r="K87" s="5"/>
      <c r="L87" s="6"/>
      <c r="M87" s="6"/>
      <c r="N87" s="7"/>
      <c r="O87" s="6"/>
      <c r="P87" s="8"/>
      <c r="Q87" s="9"/>
      <c r="R87" s="4"/>
      <c r="S87" s="4"/>
      <c r="T87" s="12"/>
      <c r="U87" s="4"/>
      <c r="V87" s="163">
        <v>15</v>
      </c>
      <c r="W87" s="100"/>
    </row>
    <row r="88" spans="1:23" s="52" customFormat="1" ht="13.15" customHeight="1" thickBot="1" x14ac:dyDescent="0.25">
      <c r="A88" s="26" t="s">
        <v>36</v>
      </c>
      <c r="B88" s="27" t="s">
        <v>85</v>
      </c>
      <c r="C88" s="28"/>
      <c r="D88" s="29" t="s">
        <v>15</v>
      </c>
      <c r="E88" s="28">
        <v>15</v>
      </c>
      <c r="F88" s="29">
        <v>2</v>
      </c>
      <c r="G88" s="28"/>
      <c r="H88" s="28"/>
      <c r="I88" s="28">
        <v>15</v>
      </c>
      <c r="J88" s="28"/>
      <c r="K88" s="29"/>
      <c r="L88" s="30"/>
      <c r="M88" s="30"/>
      <c r="N88" s="31"/>
      <c r="O88" s="30"/>
      <c r="P88" s="32"/>
      <c r="Q88" s="33"/>
      <c r="R88" s="28"/>
      <c r="S88" s="28"/>
      <c r="T88" s="36"/>
      <c r="U88" s="28"/>
      <c r="V88" s="35">
        <v>15</v>
      </c>
      <c r="W88" s="126"/>
    </row>
    <row r="89" spans="1:23" s="52" customFormat="1" ht="13.15" customHeight="1" x14ac:dyDescent="0.2">
      <c r="A89" s="224" t="s">
        <v>183</v>
      </c>
      <c r="B89" s="285"/>
      <c r="C89" s="324" t="s">
        <v>162</v>
      </c>
      <c r="D89" s="325" t="s">
        <v>163</v>
      </c>
      <c r="E89" s="245">
        <f>SUM(E84:E88)</f>
        <v>90</v>
      </c>
      <c r="F89" s="286"/>
      <c r="G89" s="245"/>
      <c r="H89" s="245"/>
      <c r="I89" s="245">
        <f>SUM(I84:I88)</f>
        <v>90</v>
      </c>
      <c r="J89" s="245"/>
      <c r="K89" s="286"/>
      <c r="L89" s="245"/>
      <c r="M89" s="245"/>
      <c r="N89" s="228"/>
      <c r="O89" s="245"/>
      <c r="P89" s="287"/>
      <c r="Q89" s="286"/>
      <c r="R89" s="401">
        <f>SUM(R84:T88)</f>
        <v>40</v>
      </c>
      <c r="S89" s="402"/>
      <c r="T89" s="404"/>
      <c r="U89" s="402">
        <f>SUM(U84:W88)</f>
        <v>50</v>
      </c>
      <c r="V89" s="402"/>
      <c r="W89" s="404"/>
    </row>
    <row r="90" spans="1:23" s="52" customFormat="1" ht="13.15" customHeight="1" thickBot="1" x14ac:dyDescent="0.25">
      <c r="A90" s="229" t="s">
        <v>182</v>
      </c>
      <c r="B90" s="288"/>
      <c r="C90" s="289"/>
      <c r="D90" s="290"/>
      <c r="E90" s="291"/>
      <c r="F90" s="292">
        <f>SUM(F84:F88)</f>
        <v>10</v>
      </c>
      <c r="G90" s="291"/>
      <c r="H90" s="291"/>
      <c r="I90" s="291"/>
      <c r="J90" s="291"/>
      <c r="K90" s="292"/>
      <c r="L90" s="291"/>
      <c r="M90" s="291"/>
      <c r="N90" s="248"/>
      <c r="O90" s="291"/>
      <c r="P90" s="293"/>
      <c r="Q90" s="292"/>
      <c r="R90" s="438">
        <f>F84+F85</f>
        <v>4</v>
      </c>
      <c r="S90" s="436"/>
      <c r="T90" s="437"/>
      <c r="U90" s="436">
        <f>SUM(F86:F88)</f>
        <v>6</v>
      </c>
      <c r="V90" s="436"/>
      <c r="W90" s="437"/>
    </row>
    <row r="91" spans="1:23" s="52" customFormat="1" ht="15" customHeight="1" thickTop="1" x14ac:dyDescent="0.2">
      <c r="A91" s="44" t="s">
        <v>179</v>
      </c>
      <c r="B91" s="42"/>
      <c r="C91" s="160"/>
      <c r="D91" s="166"/>
      <c r="E91" s="160"/>
      <c r="F91" s="166"/>
      <c r="G91" s="160"/>
      <c r="H91" s="160"/>
      <c r="I91" s="160"/>
      <c r="J91" s="160"/>
      <c r="K91" s="166"/>
      <c r="L91" s="160"/>
      <c r="M91" s="160"/>
      <c r="N91" s="43"/>
      <c r="O91" s="160"/>
      <c r="P91" s="167"/>
      <c r="Q91" s="166"/>
      <c r="R91" s="168"/>
      <c r="S91" s="169"/>
      <c r="T91" s="43"/>
      <c r="U91" s="41"/>
      <c r="V91" s="169"/>
      <c r="W91" s="43"/>
    </row>
    <row r="92" spans="1:23" s="52" customFormat="1" ht="13.15" customHeight="1" x14ac:dyDescent="0.2">
      <c r="A92" s="14" t="s">
        <v>53</v>
      </c>
      <c r="B92" s="15" t="s">
        <v>86</v>
      </c>
      <c r="C92" s="16" t="s">
        <v>15</v>
      </c>
      <c r="D92" s="17"/>
      <c r="E92" s="16">
        <v>20</v>
      </c>
      <c r="F92" s="17">
        <v>2</v>
      </c>
      <c r="G92" s="16"/>
      <c r="H92" s="16"/>
      <c r="I92" s="16">
        <v>20</v>
      </c>
      <c r="J92" s="16"/>
      <c r="K92" s="17"/>
      <c r="L92" s="18"/>
      <c r="M92" s="18"/>
      <c r="N92" s="19"/>
      <c r="O92" s="18"/>
      <c r="P92" s="20"/>
      <c r="Q92" s="21"/>
      <c r="R92" s="22"/>
      <c r="S92" s="23">
        <v>20</v>
      </c>
      <c r="T92" s="24"/>
      <c r="U92" s="25"/>
      <c r="V92" s="23"/>
      <c r="W92" s="24"/>
    </row>
    <row r="93" spans="1:23" s="52" customFormat="1" ht="13.15" customHeight="1" x14ac:dyDescent="0.2">
      <c r="A93" s="2" t="s">
        <v>54</v>
      </c>
      <c r="B93" s="3" t="s">
        <v>87</v>
      </c>
      <c r="C93" s="4" t="s">
        <v>15</v>
      </c>
      <c r="D93" s="5"/>
      <c r="E93" s="4">
        <v>20</v>
      </c>
      <c r="F93" s="5">
        <v>2</v>
      </c>
      <c r="G93" s="4"/>
      <c r="H93" s="4"/>
      <c r="I93" s="4">
        <v>20</v>
      </c>
      <c r="J93" s="4"/>
      <c r="K93" s="5"/>
      <c r="L93" s="6"/>
      <c r="M93" s="6"/>
      <c r="N93" s="7"/>
      <c r="O93" s="6"/>
      <c r="P93" s="8"/>
      <c r="Q93" s="9"/>
      <c r="R93" s="10"/>
      <c r="S93" s="11">
        <v>20</v>
      </c>
      <c r="T93" s="12"/>
      <c r="U93" s="13"/>
      <c r="V93" s="11"/>
      <c r="W93" s="12"/>
    </row>
    <row r="94" spans="1:23" s="52" customFormat="1" ht="13.15" customHeight="1" x14ac:dyDescent="0.2">
      <c r="A94" s="14" t="s">
        <v>55</v>
      </c>
      <c r="B94" s="15" t="s">
        <v>88</v>
      </c>
      <c r="C94" s="16"/>
      <c r="D94" s="17" t="s">
        <v>15</v>
      </c>
      <c r="E94" s="16">
        <v>20</v>
      </c>
      <c r="F94" s="17">
        <v>2</v>
      </c>
      <c r="G94" s="16"/>
      <c r="H94" s="16"/>
      <c r="I94" s="16">
        <v>20</v>
      </c>
      <c r="J94" s="16"/>
      <c r="K94" s="17"/>
      <c r="L94" s="18"/>
      <c r="M94" s="18"/>
      <c r="N94" s="19"/>
      <c r="O94" s="18"/>
      <c r="P94" s="20"/>
      <c r="Q94" s="21"/>
      <c r="R94" s="22"/>
      <c r="S94" s="23"/>
      <c r="T94" s="24"/>
      <c r="U94" s="25"/>
      <c r="V94" s="23">
        <v>20</v>
      </c>
      <c r="W94" s="24"/>
    </row>
    <row r="95" spans="1:23" s="52" customFormat="1" ht="13.15" customHeight="1" x14ac:dyDescent="0.2">
      <c r="A95" s="2" t="s">
        <v>51</v>
      </c>
      <c r="B95" s="3" t="s">
        <v>89</v>
      </c>
      <c r="C95" s="4"/>
      <c r="D95" s="5" t="s">
        <v>15</v>
      </c>
      <c r="E95" s="4">
        <v>15</v>
      </c>
      <c r="F95" s="5">
        <v>2</v>
      </c>
      <c r="G95" s="4"/>
      <c r="H95" s="4"/>
      <c r="I95" s="4">
        <v>15</v>
      </c>
      <c r="J95" s="4"/>
      <c r="K95" s="5"/>
      <c r="L95" s="6"/>
      <c r="M95" s="6"/>
      <c r="N95" s="7"/>
      <c r="O95" s="6"/>
      <c r="P95" s="8"/>
      <c r="Q95" s="9"/>
      <c r="R95" s="10"/>
      <c r="S95" s="11"/>
      <c r="T95" s="12"/>
      <c r="U95" s="13"/>
      <c r="V95" s="11">
        <v>15</v>
      </c>
      <c r="W95" s="12"/>
    </row>
    <row r="96" spans="1:23" s="52" customFormat="1" ht="13.15" customHeight="1" thickBot="1" x14ac:dyDescent="0.25">
      <c r="A96" s="26" t="s">
        <v>52</v>
      </c>
      <c r="B96" s="27" t="s">
        <v>90</v>
      </c>
      <c r="C96" s="28"/>
      <c r="D96" s="29" t="s">
        <v>15</v>
      </c>
      <c r="E96" s="28">
        <v>15</v>
      </c>
      <c r="F96" s="29">
        <v>2</v>
      </c>
      <c r="G96" s="28"/>
      <c r="H96" s="28"/>
      <c r="I96" s="28">
        <v>15</v>
      </c>
      <c r="J96" s="28"/>
      <c r="K96" s="29"/>
      <c r="L96" s="30"/>
      <c r="M96" s="30"/>
      <c r="N96" s="31"/>
      <c r="O96" s="30"/>
      <c r="P96" s="32"/>
      <c r="Q96" s="33"/>
      <c r="R96" s="34"/>
      <c r="S96" s="35"/>
      <c r="T96" s="36"/>
      <c r="U96" s="37"/>
      <c r="V96" s="35">
        <v>15</v>
      </c>
      <c r="W96" s="36"/>
    </row>
    <row r="97" spans="1:24" s="52" customFormat="1" ht="13.15" customHeight="1" x14ac:dyDescent="0.2">
      <c r="A97" s="224" t="s">
        <v>184</v>
      </c>
      <c r="B97" s="236"/>
      <c r="C97" s="324" t="s">
        <v>162</v>
      </c>
      <c r="D97" s="325" t="s">
        <v>163</v>
      </c>
      <c r="E97" s="245">
        <f>E92+E93+E94+E95+E96</f>
        <v>90</v>
      </c>
      <c r="F97" s="286"/>
      <c r="G97" s="245"/>
      <c r="H97" s="245"/>
      <c r="I97" s="245">
        <f>SUM(I92:I96)</f>
        <v>90</v>
      </c>
      <c r="J97" s="245"/>
      <c r="K97" s="286"/>
      <c r="L97" s="245"/>
      <c r="M97" s="245"/>
      <c r="N97" s="228"/>
      <c r="O97" s="245"/>
      <c r="P97" s="287"/>
      <c r="Q97" s="286"/>
      <c r="R97" s="401">
        <f>SUM(R92:T96)</f>
        <v>40</v>
      </c>
      <c r="S97" s="402"/>
      <c r="T97" s="404"/>
      <c r="U97" s="402">
        <f>SUM(U92:W96)</f>
        <v>50</v>
      </c>
      <c r="V97" s="402"/>
      <c r="W97" s="404"/>
    </row>
    <row r="98" spans="1:24" s="52" customFormat="1" ht="13.15" customHeight="1" thickBot="1" x14ac:dyDescent="0.25">
      <c r="A98" s="294" t="s">
        <v>185</v>
      </c>
      <c r="B98" s="288"/>
      <c r="C98" s="291"/>
      <c r="D98" s="292"/>
      <c r="E98" s="291"/>
      <c r="F98" s="292">
        <f>SUM(F92:F96)</f>
        <v>10</v>
      </c>
      <c r="G98" s="291"/>
      <c r="H98" s="291"/>
      <c r="I98" s="291"/>
      <c r="J98" s="291"/>
      <c r="K98" s="292"/>
      <c r="L98" s="291"/>
      <c r="M98" s="291"/>
      <c r="N98" s="248"/>
      <c r="O98" s="291"/>
      <c r="P98" s="293"/>
      <c r="Q98" s="292"/>
      <c r="R98" s="438">
        <f>F92+F93</f>
        <v>4</v>
      </c>
      <c r="S98" s="436"/>
      <c r="T98" s="437"/>
      <c r="U98" s="436">
        <f>SUM(F94:F96)</f>
        <v>6</v>
      </c>
      <c r="V98" s="436"/>
      <c r="W98" s="437"/>
    </row>
    <row r="99" spans="1:24" s="52" customFormat="1" ht="15" customHeight="1" thickTop="1" x14ac:dyDescent="0.2">
      <c r="A99" s="44" t="s">
        <v>180</v>
      </c>
      <c r="B99" s="42"/>
      <c r="C99" s="160"/>
      <c r="D99" s="166"/>
      <c r="E99" s="160"/>
      <c r="F99" s="166"/>
      <c r="G99" s="160"/>
      <c r="H99" s="160"/>
      <c r="I99" s="160"/>
      <c r="J99" s="160"/>
      <c r="K99" s="166"/>
      <c r="L99" s="160"/>
      <c r="M99" s="160"/>
      <c r="N99" s="43"/>
      <c r="O99" s="160"/>
      <c r="P99" s="167"/>
      <c r="Q99" s="166"/>
      <c r="R99" s="168"/>
      <c r="S99" s="169"/>
      <c r="T99" s="43"/>
      <c r="U99" s="41"/>
      <c r="V99" s="169"/>
      <c r="W99" s="43"/>
    </row>
    <row r="100" spans="1:24" s="52" customFormat="1" ht="13.15" customHeight="1" x14ac:dyDescent="0.2">
      <c r="A100" s="2" t="s">
        <v>47</v>
      </c>
      <c r="B100" s="3" t="s">
        <v>91</v>
      </c>
      <c r="C100" s="4" t="s">
        <v>15</v>
      </c>
      <c r="D100" s="5"/>
      <c r="E100" s="4">
        <v>20</v>
      </c>
      <c r="F100" s="5">
        <v>2</v>
      </c>
      <c r="G100" s="4"/>
      <c r="H100" s="4"/>
      <c r="I100" s="4">
        <v>20</v>
      </c>
      <c r="J100" s="4"/>
      <c r="K100" s="5"/>
      <c r="L100" s="6"/>
      <c r="M100" s="6"/>
      <c r="N100" s="7"/>
      <c r="O100" s="6"/>
      <c r="P100" s="8"/>
      <c r="Q100" s="9"/>
      <c r="R100" s="10"/>
      <c r="S100" s="11">
        <v>20</v>
      </c>
      <c r="T100" s="12"/>
      <c r="U100" s="13"/>
      <c r="V100" s="11"/>
      <c r="W100" s="12"/>
    </row>
    <row r="101" spans="1:24" s="52" customFormat="1" ht="13.15" customHeight="1" x14ac:dyDescent="0.2">
      <c r="A101" s="2" t="s">
        <v>48</v>
      </c>
      <c r="B101" s="3" t="s">
        <v>92</v>
      </c>
      <c r="C101" s="4" t="s">
        <v>15</v>
      </c>
      <c r="D101" s="5"/>
      <c r="E101" s="4">
        <v>20</v>
      </c>
      <c r="F101" s="5">
        <v>2</v>
      </c>
      <c r="G101" s="4"/>
      <c r="H101" s="4"/>
      <c r="I101" s="4">
        <v>20</v>
      </c>
      <c r="J101" s="4"/>
      <c r="K101" s="5"/>
      <c r="L101" s="6"/>
      <c r="M101" s="6"/>
      <c r="N101" s="7"/>
      <c r="O101" s="6"/>
      <c r="P101" s="8"/>
      <c r="Q101" s="9"/>
      <c r="R101" s="10"/>
      <c r="S101" s="11">
        <v>20</v>
      </c>
      <c r="T101" s="12"/>
      <c r="U101" s="13"/>
      <c r="V101" s="11"/>
      <c r="W101" s="12"/>
    </row>
    <row r="102" spans="1:24" s="52" customFormat="1" ht="13.15" customHeight="1" x14ac:dyDescent="0.2">
      <c r="A102" s="2" t="s">
        <v>49</v>
      </c>
      <c r="B102" s="3" t="s">
        <v>93</v>
      </c>
      <c r="C102" s="4"/>
      <c r="D102" s="5" t="s">
        <v>15</v>
      </c>
      <c r="E102" s="4">
        <v>20</v>
      </c>
      <c r="F102" s="5">
        <v>2</v>
      </c>
      <c r="G102" s="4"/>
      <c r="H102" s="4"/>
      <c r="I102" s="4">
        <v>20</v>
      </c>
      <c r="J102" s="4"/>
      <c r="K102" s="5"/>
      <c r="L102" s="6"/>
      <c r="M102" s="6"/>
      <c r="N102" s="7"/>
      <c r="O102" s="6"/>
      <c r="P102" s="8"/>
      <c r="Q102" s="9"/>
      <c r="R102" s="10"/>
      <c r="S102" s="11"/>
      <c r="T102" s="12"/>
      <c r="U102" s="13"/>
      <c r="V102" s="11">
        <v>20</v>
      </c>
      <c r="W102" s="12"/>
      <c r="X102" s="170"/>
    </row>
    <row r="103" spans="1:24" s="52" customFormat="1" ht="13.15" customHeight="1" x14ac:dyDescent="0.2">
      <c r="A103" s="14" t="s">
        <v>112</v>
      </c>
      <c r="B103" s="15" t="s">
        <v>94</v>
      </c>
      <c r="C103" s="16"/>
      <c r="D103" s="17" t="s">
        <v>15</v>
      </c>
      <c r="E103" s="16">
        <v>15</v>
      </c>
      <c r="F103" s="17">
        <v>2</v>
      </c>
      <c r="G103" s="16"/>
      <c r="H103" s="16"/>
      <c r="I103" s="16">
        <v>15</v>
      </c>
      <c r="J103" s="16"/>
      <c r="K103" s="17"/>
      <c r="L103" s="18"/>
      <c r="M103" s="18"/>
      <c r="N103" s="19"/>
      <c r="O103" s="18"/>
      <c r="P103" s="20"/>
      <c r="Q103" s="21"/>
      <c r="R103" s="22"/>
      <c r="S103" s="23"/>
      <c r="T103" s="24"/>
      <c r="U103" s="25"/>
      <c r="V103" s="23">
        <v>15</v>
      </c>
      <c r="W103" s="24"/>
    </row>
    <row r="104" spans="1:24" s="52" customFormat="1" ht="13.15" customHeight="1" thickBot="1" x14ac:dyDescent="0.25">
      <c r="A104" s="26" t="s">
        <v>50</v>
      </c>
      <c r="B104" s="27" t="s">
        <v>95</v>
      </c>
      <c r="C104" s="28"/>
      <c r="D104" s="29" t="s">
        <v>15</v>
      </c>
      <c r="E104" s="28">
        <v>15</v>
      </c>
      <c r="F104" s="29">
        <v>2</v>
      </c>
      <c r="G104" s="28"/>
      <c r="H104" s="28"/>
      <c r="I104" s="28">
        <v>15</v>
      </c>
      <c r="J104" s="28"/>
      <c r="K104" s="29"/>
      <c r="L104" s="30"/>
      <c r="M104" s="30"/>
      <c r="N104" s="31"/>
      <c r="O104" s="30"/>
      <c r="P104" s="32"/>
      <c r="Q104" s="33"/>
      <c r="R104" s="34"/>
      <c r="S104" s="35"/>
      <c r="T104" s="36"/>
      <c r="U104" s="37"/>
      <c r="V104" s="35">
        <v>15</v>
      </c>
      <c r="W104" s="36"/>
    </row>
    <row r="105" spans="1:24" s="52" customFormat="1" ht="13.15" customHeight="1" x14ac:dyDescent="0.2">
      <c r="A105" s="224" t="s">
        <v>186</v>
      </c>
      <c r="B105" s="236"/>
      <c r="C105" s="324" t="s">
        <v>162</v>
      </c>
      <c r="D105" s="325" t="s">
        <v>163</v>
      </c>
      <c r="E105" s="245">
        <f>SUM(E100:E104)</f>
        <v>90</v>
      </c>
      <c r="F105" s="286"/>
      <c r="G105" s="245"/>
      <c r="H105" s="245"/>
      <c r="I105" s="245">
        <f>SUM(I100:I104)</f>
        <v>90</v>
      </c>
      <c r="J105" s="245"/>
      <c r="K105" s="286"/>
      <c r="L105" s="245"/>
      <c r="M105" s="245"/>
      <c r="N105" s="228"/>
      <c r="O105" s="245"/>
      <c r="P105" s="287"/>
      <c r="Q105" s="286"/>
      <c r="R105" s="401">
        <f>SUM(R100:T104)</f>
        <v>40</v>
      </c>
      <c r="S105" s="402"/>
      <c r="T105" s="404"/>
      <c r="U105" s="402">
        <f>SUM(U100:W104)</f>
        <v>50</v>
      </c>
      <c r="V105" s="402"/>
      <c r="W105" s="404"/>
    </row>
    <row r="106" spans="1:24" s="52" customFormat="1" ht="13.15" customHeight="1" thickBot="1" x14ac:dyDescent="0.25">
      <c r="A106" s="294" t="s">
        <v>187</v>
      </c>
      <c r="B106" s="288"/>
      <c r="C106" s="291"/>
      <c r="D106" s="292"/>
      <c r="E106" s="291"/>
      <c r="F106" s="292">
        <f>SUM(F100:F104)</f>
        <v>10</v>
      </c>
      <c r="G106" s="291"/>
      <c r="H106" s="291"/>
      <c r="I106" s="291"/>
      <c r="J106" s="291"/>
      <c r="K106" s="292"/>
      <c r="L106" s="291"/>
      <c r="M106" s="291"/>
      <c r="N106" s="248"/>
      <c r="O106" s="291"/>
      <c r="P106" s="293"/>
      <c r="Q106" s="292"/>
      <c r="R106" s="438">
        <f>F100+F101</f>
        <v>4</v>
      </c>
      <c r="S106" s="436"/>
      <c r="T106" s="437"/>
      <c r="U106" s="436">
        <f>SUM(F102:F104)</f>
        <v>6</v>
      </c>
      <c r="V106" s="436"/>
      <c r="W106" s="437"/>
    </row>
    <row r="107" spans="1:24" s="52" customFormat="1" ht="15" customHeight="1" thickTop="1" x14ac:dyDescent="0.2">
      <c r="A107" s="44" t="s">
        <v>181</v>
      </c>
      <c r="B107" s="42"/>
      <c r="C107" s="160"/>
      <c r="D107" s="166"/>
      <c r="E107" s="160"/>
      <c r="F107" s="166"/>
      <c r="G107" s="160"/>
      <c r="H107" s="160"/>
      <c r="I107" s="160"/>
      <c r="J107" s="160"/>
      <c r="K107" s="166"/>
      <c r="L107" s="160"/>
      <c r="M107" s="160"/>
      <c r="N107" s="43"/>
      <c r="O107" s="160"/>
      <c r="P107" s="167"/>
      <c r="Q107" s="166"/>
      <c r="R107" s="168"/>
      <c r="S107" s="169"/>
      <c r="T107" s="43"/>
      <c r="U107" s="41"/>
      <c r="V107" s="169"/>
      <c r="W107" s="43"/>
    </row>
    <row r="108" spans="1:24" s="52" customFormat="1" ht="13.15" customHeight="1" x14ac:dyDescent="0.2">
      <c r="A108" s="2" t="s">
        <v>79</v>
      </c>
      <c r="B108" s="3" t="s">
        <v>96</v>
      </c>
      <c r="C108" s="4" t="s">
        <v>15</v>
      </c>
      <c r="D108" s="5"/>
      <c r="E108" s="4">
        <v>20</v>
      </c>
      <c r="F108" s="5">
        <v>2</v>
      </c>
      <c r="G108" s="4"/>
      <c r="H108" s="4"/>
      <c r="I108" s="4">
        <v>20</v>
      </c>
      <c r="J108" s="4"/>
      <c r="K108" s="5"/>
      <c r="L108" s="6"/>
      <c r="M108" s="6"/>
      <c r="N108" s="7"/>
      <c r="O108" s="6"/>
      <c r="P108" s="8"/>
      <c r="Q108" s="9"/>
      <c r="R108" s="10"/>
      <c r="S108" s="11">
        <v>20</v>
      </c>
      <c r="T108" s="12"/>
      <c r="U108" s="13"/>
      <c r="V108" s="11"/>
      <c r="W108" s="12"/>
    </row>
    <row r="109" spans="1:24" s="52" customFormat="1" ht="13.15" customHeight="1" x14ac:dyDescent="0.2">
      <c r="A109" s="2" t="s">
        <v>57</v>
      </c>
      <c r="B109" s="3" t="s">
        <v>97</v>
      </c>
      <c r="C109" s="4" t="s">
        <v>15</v>
      </c>
      <c r="D109" s="5"/>
      <c r="E109" s="4">
        <v>20</v>
      </c>
      <c r="F109" s="5">
        <v>2</v>
      </c>
      <c r="G109" s="4"/>
      <c r="H109" s="4"/>
      <c r="I109" s="4">
        <v>20</v>
      </c>
      <c r="J109" s="4"/>
      <c r="K109" s="5"/>
      <c r="L109" s="6"/>
      <c r="M109" s="6"/>
      <c r="N109" s="7"/>
      <c r="O109" s="6"/>
      <c r="P109" s="8"/>
      <c r="Q109" s="9"/>
      <c r="R109" s="10"/>
      <c r="S109" s="11">
        <v>20</v>
      </c>
      <c r="T109" s="12"/>
      <c r="U109" s="13"/>
      <c r="V109" s="11"/>
      <c r="W109" s="12"/>
    </row>
    <row r="110" spans="1:24" s="52" customFormat="1" ht="13.15" customHeight="1" x14ac:dyDescent="0.2">
      <c r="A110" s="2" t="s">
        <v>60</v>
      </c>
      <c r="B110" s="3" t="s">
        <v>98</v>
      </c>
      <c r="C110" s="4"/>
      <c r="D110" s="5" t="s">
        <v>15</v>
      </c>
      <c r="E110" s="4">
        <v>20</v>
      </c>
      <c r="F110" s="5">
        <v>2</v>
      </c>
      <c r="G110" s="4"/>
      <c r="H110" s="4"/>
      <c r="I110" s="4">
        <v>20</v>
      </c>
      <c r="J110" s="4"/>
      <c r="K110" s="5"/>
      <c r="L110" s="6"/>
      <c r="M110" s="6"/>
      <c r="N110" s="7"/>
      <c r="O110" s="6"/>
      <c r="P110" s="8"/>
      <c r="Q110" s="9"/>
      <c r="R110" s="10"/>
      <c r="S110" s="11"/>
      <c r="T110" s="12"/>
      <c r="U110" s="13"/>
      <c r="V110" s="11">
        <v>20</v>
      </c>
      <c r="W110" s="12"/>
    </row>
    <row r="111" spans="1:24" s="52" customFormat="1" ht="13.15" customHeight="1" x14ac:dyDescent="0.2">
      <c r="A111" s="14" t="s">
        <v>58</v>
      </c>
      <c r="B111" s="15" t="s">
        <v>99</v>
      </c>
      <c r="C111" s="16"/>
      <c r="D111" s="17" t="s">
        <v>15</v>
      </c>
      <c r="E111" s="16">
        <v>15</v>
      </c>
      <c r="F111" s="17">
        <v>2</v>
      </c>
      <c r="G111" s="16"/>
      <c r="H111" s="16"/>
      <c r="I111" s="16">
        <v>15</v>
      </c>
      <c r="J111" s="16"/>
      <c r="K111" s="17"/>
      <c r="L111" s="18"/>
      <c r="M111" s="18"/>
      <c r="N111" s="19"/>
      <c r="O111" s="18"/>
      <c r="P111" s="20"/>
      <c r="Q111" s="21"/>
      <c r="R111" s="22"/>
      <c r="S111" s="23"/>
      <c r="T111" s="24"/>
      <c r="U111" s="25"/>
      <c r="V111" s="23">
        <v>15</v>
      </c>
      <c r="W111" s="24"/>
    </row>
    <row r="112" spans="1:24" s="52" customFormat="1" ht="13.15" customHeight="1" thickBot="1" x14ac:dyDescent="0.25">
      <c r="A112" s="26" t="s">
        <v>101</v>
      </c>
      <c r="B112" s="27" t="s">
        <v>100</v>
      </c>
      <c r="C112" s="28"/>
      <c r="D112" s="29" t="s">
        <v>15</v>
      </c>
      <c r="E112" s="28">
        <v>15</v>
      </c>
      <c r="F112" s="29">
        <v>2</v>
      </c>
      <c r="G112" s="28"/>
      <c r="H112" s="28"/>
      <c r="I112" s="28">
        <v>15</v>
      </c>
      <c r="J112" s="28"/>
      <c r="K112" s="29"/>
      <c r="L112" s="30"/>
      <c r="M112" s="30"/>
      <c r="N112" s="31"/>
      <c r="O112" s="30"/>
      <c r="P112" s="32"/>
      <c r="Q112" s="33"/>
      <c r="R112" s="34"/>
      <c r="S112" s="35"/>
      <c r="T112" s="36"/>
      <c r="U112" s="37"/>
      <c r="V112" s="35">
        <v>15</v>
      </c>
      <c r="W112" s="36"/>
    </row>
    <row r="113" spans="1:23" s="52" customFormat="1" ht="13.15" customHeight="1" x14ac:dyDescent="0.2">
      <c r="A113" s="295" t="s">
        <v>188</v>
      </c>
      <c r="B113" s="249"/>
      <c r="C113" s="326" t="s">
        <v>162</v>
      </c>
      <c r="D113" s="327" t="s">
        <v>163</v>
      </c>
      <c r="E113" s="296">
        <f>SUM(E108:E112)</f>
        <v>90</v>
      </c>
      <c r="F113" s="297"/>
      <c r="G113" s="296"/>
      <c r="H113" s="296"/>
      <c r="I113" s="296">
        <f>SUM(I108:I112)</f>
        <v>90</v>
      </c>
      <c r="J113" s="296"/>
      <c r="K113" s="297"/>
      <c r="L113" s="296"/>
      <c r="M113" s="296"/>
      <c r="N113" s="250"/>
      <c r="O113" s="296"/>
      <c r="P113" s="298"/>
      <c r="Q113" s="297"/>
      <c r="R113" s="540">
        <f>SUM(R108:T112)</f>
        <v>40</v>
      </c>
      <c r="S113" s="541"/>
      <c r="T113" s="542"/>
      <c r="U113" s="541">
        <f>SUM(U108:W112)</f>
        <v>50</v>
      </c>
      <c r="V113" s="541"/>
      <c r="W113" s="542"/>
    </row>
    <row r="114" spans="1:23" s="52" customFormat="1" ht="13.15" customHeight="1" thickBot="1" x14ac:dyDescent="0.25">
      <c r="A114" s="294" t="s">
        <v>189</v>
      </c>
      <c r="B114" s="288"/>
      <c r="C114" s="291"/>
      <c r="D114" s="292"/>
      <c r="E114" s="291"/>
      <c r="F114" s="292">
        <f>SUM(F108:F112)</f>
        <v>10</v>
      </c>
      <c r="G114" s="291"/>
      <c r="H114" s="291"/>
      <c r="I114" s="291"/>
      <c r="J114" s="291"/>
      <c r="K114" s="292"/>
      <c r="L114" s="291"/>
      <c r="M114" s="291"/>
      <c r="N114" s="248"/>
      <c r="O114" s="291"/>
      <c r="P114" s="293"/>
      <c r="Q114" s="292"/>
      <c r="R114" s="438">
        <f>F108+F109</f>
        <v>4</v>
      </c>
      <c r="S114" s="436"/>
      <c r="T114" s="437"/>
      <c r="U114" s="436">
        <f>SUM(F110:F112)</f>
        <v>6</v>
      </c>
      <c r="V114" s="436"/>
      <c r="W114" s="437"/>
    </row>
    <row r="115" spans="1:23" s="52" customFormat="1" ht="13.15" customHeight="1" thickTop="1" x14ac:dyDescent="0.2">
      <c r="A115" s="280" t="s">
        <v>200</v>
      </c>
      <c r="B115" s="281"/>
      <c r="C115" s="282"/>
      <c r="D115" s="283"/>
      <c r="E115" s="282">
        <f>E89+E97</f>
        <v>180</v>
      </c>
      <c r="F115" s="283"/>
      <c r="G115" s="282"/>
      <c r="H115" s="282"/>
      <c r="I115" s="282">
        <f>SUM(I89,I97)</f>
        <v>180</v>
      </c>
      <c r="J115" s="282"/>
      <c r="K115" s="283"/>
      <c r="L115" s="282"/>
      <c r="M115" s="282"/>
      <c r="N115" s="273"/>
      <c r="O115" s="282"/>
      <c r="P115" s="284"/>
      <c r="Q115" s="283"/>
      <c r="R115" s="374">
        <f>R97+R105</f>
        <v>80</v>
      </c>
      <c r="S115" s="375"/>
      <c r="T115" s="376"/>
      <c r="U115" s="530">
        <f>U97+U105</f>
        <v>100</v>
      </c>
      <c r="V115" s="375"/>
      <c r="W115" s="376"/>
    </row>
    <row r="116" spans="1:23" s="52" customFormat="1" ht="13.15" customHeight="1" thickBot="1" x14ac:dyDescent="0.25">
      <c r="A116" s="343" t="s">
        <v>201</v>
      </c>
      <c r="B116" s="344" t="s">
        <v>211</v>
      </c>
      <c r="C116" s="329"/>
      <c r="D116" s="332"/>
      <c r="E116" s="329"/>
      <c r="F116" s="332">
        <f>F90+F98</f>
        <v>20</v>
      </c>
      <c r="G116" s="329"/>
      <c r="H116" s="329"/>
      <c r="I116" s="329"/>
      <c r="J116" s="329"/>
      <c r="K116" s="332"/>
      <c r="L116" s="328"/>
      <c r="M116" s="329"/>
      <c r="N116" s="330"/>
      <c r="O116" s="329"/>
      <c r="P116" s="331"/>
      <c r="Q116" s="332"/>
      <c r="R116" s="377">
        <f>R98+R106</f>
        <v>8</v>
      </c>
      <c r="S116" s="378"/>
      <c r="T116" s="379"/>
      <c r="U116" s="539">
        <f>U98+U106</f>
        <v>12</v>
      </c>
      <c r="V116" s="378"/>
      <c r="W116" s="379"/>
    </row>
    <row r="117" spans="1:23" ht="13.15" customHeight="1" thickTop="1" x14ac:dyDescent="0.2">
      <c r="A117" s="389" t="s">
        <v>208</v>
      </c>
      <c r="B117" s="391"/>
      <c r="C117" s="393" t="s">
        <v>0</v>
      </c>
      <c r="D117" s="394"/>
      <c r="E117" s="395" t="s">
        <v>12</v>
      </c>
      <c r="F117" s="398" t="s">
        <v>1</v>
      </c>
      <c r="G117" s="401" t="s">
        <v>2</v>
      </c>
      <c r="H117" s="402"/>
      <c r="I117" s="402"/>
      <c r="J117" s="402"/>
      <c r="K117" s="403"/>
      <c r="L117" s="401" t="s">
        <v>164</v>
      </c>
      <c r="M117" s="402"/>
      <c r="N117" s="402"/>
      <c r="O117" s="402"/>
      <c r="P117" s="402"/>
      <c r="Q117" s="402"/>
      <c r="R117" s="401" t="s">
        <v>165</v>
      </c>
      <c r="S117" s="402"/>
      <c r="T117" s="402"/>
      <c r="U117" s="402"/>
      <c r="V117" s="402"/>
      <c r="W117" s="404"/>
    </row>
    <row r="118" spans="1:23" ht="13.15" customHeight="1" x14ac:dyDescent="0.2">
      <c r="A118" s="389"/>
      <c r="B118" s="391"/>
      <c r="C118" s="405" t="s">
        <v>109</v>
      </c>
      <c r="D118" s="407" t="s">
        <v>7</v>
      </c>
      <c r="E118" s="396"/>
      <c r="F118" s="399"/>
      <c r="G118" s="409" t="s">
        <v>3</v>
      </c>
      <c r="H118" s="411" t="s">
        <v>4</v>
      </c>
      <c r="I118" s="413" t="s">
        <v>5</v>
      </c>
      <c r="J118" s="411" t="s">
        <v>45</v>
      </c>
      <c r="K118" s="415" t="s">
        <v>6</v>
      </c>
      <c r="L118" s="417" t="s">
        <v>8</v>
      </c>
      <c r="M118" s="417"/>
      <c r="N118" s="418"/>
      <c r="O118" s="417" t="s">
        <v>9</v>
      </c>
      <c r="P118" s="417"/>
      <c r="Q118" s="419"/>
      <c r="R118" s="420" t="s">
        <v>10</v>
      </c>
      <c r="S118" s="417"/>
      <c r="T118" s="418"/>
      <c r="U118" s="417" t="s">
        <v>11</v>
      </c>
      <c r="V118" s="417"/>
      <c r="W118" s="418"/>
    </row>
    <row r="119" spans="1:23" ht="13.15" customHeight="1" thickBot="1" x14ac:dyDescent="0.25">
      <c r="A119" s="390"/>
      <c r="B119" s="392"/>
      <c r="C119" s="406"/>
      <c r="D119" s="408"/>
      <c r="E119" s="397"/>
      <c r="F119" s="400"/>
      <c r="G119" s="410"/>
      <c r="H119" s="412"/>
      <c r="I119" s="414"/>
      <c r="J119" s="412"/>
      <c r="K119" s="416"/>
      <c r="L119" s="238" t="s">
        <v>13</v>
      </c>
      <c r="M119" s="237" t="s">
        <v>5</v>
      </c>
      <c r="N119" s="239" t="s">
        <v>6</v>
      </c>
      <c r="O119" s="238" t="s">
        <v>13</v>
      </c>
      <c r="P119" s="240" t="s">
        <v>5</v>
      </c>
      <c r="Q119" s="241" t="s">
        <v>6</v>
      </c>
      <c r="R119" s="238" t="s">
        <v>13</v>
      </c>
      <c r="S119" s="237" t="s">
        <v>5</v>
      </c>
      <c r="T119" s="239" t="s">
        <v>6</v>
      </c>
      <c r="U119" s="238" t="s">
        <v>13</v>
      </c>
      <c r="V119" s="240" t="s">
        <v>5</v>
      </c>
      <c r="W119" s="239" t="s">
        <v>6</v>
      </c>
    </row>
    <row r="120" spans="1:23" ht="13.15" customHeight="1" x14ac:dyDescent="0.2">
      <c r="A120" s="2" t="s">
        <v>131</v>
      </c>
      <c r="B120" s="3" t="s">
        <v>126</v>
      </c>
      <c r="C120" s="4"/>
      <c r="D120" s="5" t="s">
        <v>15</v>
      </c>
      <c r="E120" s="4">
        <v>20</v>
      </c>
      <c r="F120" s="5">
        <v>3</v>
      </c>
      <c r="G120" s="4"/>
      <c r="H120" s="4"/>
      <c r="I120" s="4">
        <v>20</v>
      </c>
      <c r="J120" s="4"/>
      <c r="K120" s="5"/>
      <c r="L120" s="6"/>
      <c r="M120" s="6"/>
      <c r="N120" s="7"/>
      <c r="O120" s="6"/>
      <c r="P120" s="8"/>
      <c r="Q120" s="9"/>
      <c r="R120" s="10"/>
      <c r="S120" s="11"/>
      <c r="T120" s="12"/>
      <c r="U120" s="13"/>
      <c r="V120" s="11">
        <v>20</v>
      </c>
      <c r="W120" s="12"/>
    </row>
    <row r="121" spans="1:23" ht="13.15" customHeight="1" x14ac:dyDescent="0.2">
      <c r="A121" s="2" t="s">
        <v>132</v>
      </c>
      <c r="B121" s="3" t="s">
        <v>127</v>
      </c>
      <c r="C121" s="4"/>
      <c r="D121" s="5" t="s">
        <v>15</v>
      </c>
      <c r="E121" s="4">
        <v>20</v>
      </c>
      <c r="F121" s="5">
        <v>3</v>
      </c>
      <c r="G121" s="4"/>
      <c r="H121" s="4"/>
      <c r="I121" s="4">
        <v>20</v>
      </c>
      <c r="J121" s="4"/>
      <c r="K121" s="5"/>
      <c r="L121" s="6"/>
      <c r="M121" s="6"/>
      <c r="N121" s="7"/>
      <c r="O121" s="6"/>
      <c r="P121" s="8"/>
      <c r="Q121" s="9"/>
      <c r="R121" s="10"/>
      <c r="S121" s="11"/>
      <c r="T121" s="12"/>
      <c r="U121" s="13"/>
      <c r="V121" s="11">
        <v>20</v>
      </c>
      <c r="W121" s="12"/>
    </row>
    <row r="122" spans="1:23" ht="13.15" customHeight="1" x14ac:dyDescent="0.2">
      <c r="A122" s="2" t="s">
        <v>133</v>
      </c>
      <c r="B122" s="3" t="s">
        <v>128</v>
      </c>
      <c r="C122" s="4"/>
      <c r="D122" s="5" t="s">
        <v>15</v>
      </c>
      <c r="E122" s="4">
        <v>20</v>
      </c>
      <c r="F122" s="5">
        <v>3</v>
      </c>
      <c r="G122" s="4"/>
      <c r="H122" s="4"/>
      <c r="I122" s="4">
        <v>20</v>
      </c>
      <c r="J122" s="4"/>
      <c r="K122" s="5"/>
      <c r="L122" s="6"/>
      <c r="M122" s="6"/>
      <c r="N122" s="7"/>
      <c r="O122" s="6"/>
      <c r="P122" s="8"/>
      <c r="Q122" s="9"/>
      <c r="R122" s="10"/>
      <c r="S122" s="11"/>
      <c r="T122" s="12"/>
      <c r="U122" s="13"/>
      <c r="V122" s="11">
        <v>20</v>
      </c>
      <c r="W122" s="12"/>
    </row>
    <row r="123" spans="1:23" ht="13.15" customHeight="1" x14ac:dyDescent="0.2">
      <c r="A123" s="2" t="s">
        <v>135</v>
      </c>
      <c r="B123" s="3" t="s">
        <v>129</v>
      </c>
      <c r="C123" s="4"/>
      <c r="D123" s="5" t="s">
        <v>15</v>
      </c>
      <c r="E123" s="4">
        <v>20</v>
      </c>
      <c r="F123" s="5">
        <v>3</v>
      </c>
      <c r="G123" s="4"/>
      <c r="H123" s="4"/>
      <c r="I123" s="4">
        <v>20</v>
      </c>
      <c r="J123" s="4"/>
      <c r="K123" s="5"/>
      <c r="L123" s="6"/>
      <c r="M123" s="6"/>
      <c r="N123" s="7"/>
      <c r="O123" s="6"/>
      <c r="P123" s="8"/>
      <c r="Q123" s="9"/>
      <c r="R123" s="10"/>
      <c r="S123" s="11"/>
      <c r="T123" s="12"/>
      <c r="U123" s="13"/>
      <c r="V123" s="11">
        <v>20</v>
      </c>
      <c r="W123" s="12"/>
    </row>
    <row r="124" spans="1:23" ht="13.15" customHeight="1" thickBot="1" x14ac:dyDescent="0.25">
      <c r="A124" s="203" t="s">
        <v>134</v>
      </c>
      <c r="B124" s="204" t="s">
        <v>130</v>
      </c>
      <c r="C124" s="205"/>
      <c r="D124" s="206" t="s">
        <v>15</v>
      </c>
      <c r="E124" s="205">
        <v>20</v>
      </c>
      <c r="F124" s="206">
        <v>3</v>
      </c>
      <c r="G124" s="205"/>
      <c r="H124" s="205"/>
      <c r="I124" s="205">
        <v>20</v>
      </c>
      <c r="J124" s="205"/>
      <c r="K124" s="206"/>
      <c r="L124" s="207"/>
      <c r="M124" s="207"/>
      <c r="N124" s="208"/>
      <c r="O124" s="207"/>
      <c r="P124" s="209"/>
      <c r="Q124" s="210"/>
      <c r="R124" s="211"/>
      <c r="S124" s="212"/>
      <c r="T124" s="213"/>
      <c r="U124" s="214"/>
      <c r="V124" s="212">
        <v>20</v>
      </c>
      <c r="W124" s="213"/>
    </row>
    <row r="125" spans="1:23" ht="13.15" customHeight="1" thickTop="1" x14ac:dyDescent="0.2">
      <c r="A125" s="337" t="s">
        <v>206</v>
      </c>
      <c r="B125" s="338"/>
      <c r="C125" s="339"/>
      <c r="D125" s="340" t="s">
        <v>15</v>
      </c>
      <c r="E125" s="339">
        <f>SUM(E120)</f>
        <v>20</v>
      </c>
      <c r="F125" s="341"/>
      <c r="G125" s="339"/>
      <c r="H125" s="339"/>
      <c r="I125" s="339">
        <v>20</v>
      </c>
      <c r="J125" s="339"/>
      <c r="K125" s="341"/>
      <c r="L125" s="339"/>
      <c r="M125" s="339"/>
      <c r="N125" s="303"/>
      <c r="O125" s="339"/>
      <c r="P125" s="342"/>
      <c r="Q125" s="341"/>
      <c r="R125" s="374"/>
      <c r="S125" s="375"/>
      <c r="T125" s="376"/>
      <c r="U125" s="375">
        <f>V120</f>
        <v>20</v>
      </c>
      <c r="V125" s="375"/>
      <c r="W125" s="376"/>
    </row>
    <row r="126" spans="1:23" ht="13.15" customHeight="1" thickBot="1" x14ac:dyDescent="0.25">
      <c r="A126" s="343" t="s">
        <v>207</v>
      </c>
      <c r="B126" s="344" t="s">
        <v>211</v>
      </c>
      <c r="C126" s="329"/>
      <c r="D126" s="332"/>
      <c r="E126" s="329"/>
      <c r="F126" s="332">
        <f>SUM(F120)</f>
        <v>3</v>
      </c>
      <c r="G126" s="329"/>
      <c r="H126" s="329"/>
      <c r="I126" s="329"/>
      <c r="J126" s="329"/>
      <c r="K126" s="332"/>
      <c r="L126" s="329"/>
      <c r="M126" s="329"/>
      <c r="N126" s="330"/>
      <c r="O126" s="329"/>
      <c r="P126" s="331"/>
      <c r="Q126" s="332"/>
      <c r="R126" s="377"/>
      <c r="S126" s="378"/>
      <c r="T126" s="379"/>
      <c r="U126" s="378">
        <f>F120</f>
        <v>3</v>
      </c>
      <c r="V126" s="378"/>
      <c r="W126" s="379"/>
    </row>
    <row r="127" spans="1:23" ht="13.9" customHeight="1" thickTop="1" thickBot="1" x14ac:dyDescent="0.25">
      <c r="A127" s="380"/>
      <c r="B127" s="381"/>
      <c r="C127" s="381"/>
      <c r="D127" s="381"/>
      <c r="E127" s="381"/>
      <c r="F127" s="381"/>
      <c r="G127" s="381"/>
      <c r="H127" s="381"/>
      <c r="I127" s="381"/>
      <c r="J127" s="381"/>
      <c r="K127" s="381"/>
      <c r="L127" s="381"/>
      <c r="M127" s="381"/>
      <c r="N127" s="381"/>
      <c r="O127" s="381"/>
      <c r="P127" s="381"/>
      <c r="Q127" s="381"/>
      <c r="R127" s="381"/>
      <c r="S127" s="381"/>
      <c r="T127" s="381"/>
      <c r="U127" s="381"/>
      <c r="V127" s="381"/>
      <c r="W127" s="382"/>
    </row>
    <row r="128" spans="1:23" ht="13.15" customHeight="1" x14ac:dyDescent="0.2">
      <c r="A128" s="215" t="s">
        <v>177</v>
      </c>
      <c r="B128" s="216"/>
      <c r="C128" s="217"/>
      <c r="D128" s="218"/>
      <c r="E128" s="188">
        <f>SUM(E33,E77,E115,E125)</f>
        <v>1210</v>
      </c>
      <c r="F128" s="189"/>
      <c r="G128" s="188">
        <f>SUM(G33,G77)</f>
        <v>520</v>
      </c>
      <c r="H128" s="190">
        <f>SUM(H74)</f>
        <v>60</v>
      </c>
      <c r="I128" s="190">
        <f>SUM(I33,I77,I115,I125)</f>
        <v>510</v>
      </c>
      <c r="J128" s="190"/>
      <c r="K128" s="189">
        <f>SUM(K33)</f>
        <v>120</v>
      </c>
      <c r="L128" s="383">
        <f>SUM(L33,L77)</f>
        <v>310</v>
      </c>
      <c r="M128" s="384"/>
      <c r="N128" s="385"/>
      <c r="O128" s="384">
        <f>SUM(O33,O77)</f>
        <v>310</v>
      </c>
      <c r="P128" s="384"/>
      <c r="Q128" s="386"/>
      <c r="R128" s="383">
        <f>SUM(R33,R77,R115,R125)</f>
        <v>290</v>
      </c>
      <c r="S128" s="384"/>
      <c r="T128" s="385"/>
      <c r="U128" s="387">
        <f>SUM(U33,U77,U115,U125)</f>
        <v>300</v>
      </c>
      <c r="V128" s="387"/>
      <c r="W128" s="388"/>
    </row>
    <row r="129" spans="1:23" ht="13.15" customHeight="1" x14ac:dyDescent="0.2">
      <c r="A129" s="194" t="s">
        <v>80</v>
      </c>
      <c r="B129" s="322"/>
      <c r="C129" s="193"/>
      <c r="D129" s="192"/>
      <c r="E129" s="191">
        <f>SUM(E78)</f>
        <v>120</v>
      </c>
      <c r="F129" s="192"/>
      <c r="G129" s="191"/>
      <c r="H129" s="323"/>
      <c r="I129" s="323"/>
      <c r="J129" s="323">
        <f>SUM(J78)</f>
        <v>120</v>
      </c>
      <c r="K129" s="192"/>
      <c r="L129" s="360"/>
      <c r="M129" s="361"/>
      <c r="N129" s="362"/>
      <c r="O129" s="361">
        <v>60</v>
      </c>
      <c r="P129" s="361"/>
      <c r="Q129" s="363"/>
      <c r="R129" s="360">
        <v>60</v>
      </c>
      <c r="S129" s="361"/>
      <c r="T129" s="362"/>
      <c r="U129" s="364"/>
      <c r="V129" s="364"/>
      <c r="W129" s="365"/>
    </row>
    <row r="130" spans="1:23" ht="13.15" customHeight="1" thickBot="1" x14ac:dyDescent="0.25">
      <c r="A130" s="316" t="s">
        <v>210</v>
      </c>
      <c r="B130" s="317"/>
      <c r="C130" s="318"/>
      <c r="D130" s="319"/>
      <c r="E130" s="320"/>
      <c r="F130" s="319">
        <f>SUM(F34,F79,F116,F126)</f>
        <v>120</v>
      </c>
      <c r="G130" s="318"/>
      <c r="H130" s="321"/>
      <c r="I130" s="321"/>
      <c r="J130" s="321"/>
      <c r="K130" s="319"/>
      <c r="L130" s="366">
        <f>SUM(L34,L79)</f>
        <v>30</v>
      </c>
      <c r="M130" s="367"/>
      <c r="N130" s="368"/>
      <c r="O130" s="367">
        <f>SUM(O34,O79)</f>
        <v>30</v>
      </c>
      <c r="P130" s="367"/>
      <c r="Q130" s="369"/>
      <c r="R130" s="366">
        <f>SUM(R34,R79,R116)</f>
        <v>30</v>
      </c>
      <c r="S130" s="367"/>
      <c r="T130" s="368"/>
      <c r="U130" s="367">
        <f>SUM(U34,U79,U116,U126)</f>
        <v>30</v>
      </c>
      <c r="V130" s="367"/>
      <c r="W130" s="368"/>
    </row>
    <row r="131" spans="1:23" ht="13.15" customHeight="1" thickTop="1" x14ac:dyDescent="0.2">
      <c r="A131" s="304" t="s">
        <v>161</v>
      </c>
      <c r="B131" s="305"/>
      <c r="C131" s="306"/>
      <c r="D131" s="307"/>
      <c r="E131" s="306"/>
      <c r="F131" s="307">
        <f>SUM(F22,F28:F31,F32,F51,F72,F116,F126)</f>
        <v>47</v>
      </c>
      <c r="G131" s="312"/>
      <c r="H131" s="313"/>
      <c r="I131" s="313"/>
      <c r="J131" s="313"/>
      <c r="K131" s="307"/>
      <c r="L131" s="370">
        <f>SUM(F28)</f>
        <v>3</v>
      </c>
      <c r="M131" s="371"/>
      <c r="N131" s="372"/>
      <c r="O131" s="371">
        <f>SUM(F23,F29,F52)</f>
        <v>9</v>
      </c>
      <c r="P131" s="371"/>
      <c r="Q131" s="373"/>
      <c r="R131" s="370">
        <f>SUM(F30,F73,R116)</f>
        <v>15</v>
      </c>
      <c r="S131" s="371"/>
      <c r="T131" s="372"/>
      <c r="U131" s="371">
        <f>SUM(F31,F32,U116,U126)</f>
        <v>20</v>
      </c>
      <c r="V131" s="371"/>
      <c r="W131" s="372"/>
    </row>
    <row r="132" spans="1:23" ht="13.15" customHeight="1" thickBot="1" x14ac:dyDescent="0.25">
      <c r="A132" s="311" t="s">
        <v>41</v>
      </c>
      <c r="B132" s="308"/>
      <c r="C132" s="309">
        <v>5</v>
      </c>
      <c r="D132" s="310">
        <v>4</v>
      </c>
      <c r="E132" s="309"/>
      <c r="F132" s="310"/>
      <c r="G132" s="314"/>
      <c r="H132" s="315"/>
      <c r="I132" s="315"/>
      <c r="J132" s="315"/>
      <c r="K132" s="310"/>
      <c r="L132" s="355">
        <v>5</v>
      </c>
      <c r="M132" s="356"/>
      <c r="N132" s="357"/>
      <c r="O132" s="356">
        <v>3</v>
      </c>
      <c r="P132" s="356"/>
      <c r="Q132" s="358"/>
      <c r="R132" s="355">
        <v>0</v>
      </c>
      <c r="S132" s="356"/>
      <c r="T132" s="357"/>
      <c r="U132" s="356">
        <v>1</v>
      </c>
      <c r="V132" s="356"/>
      <c r="W132" s="357"/>
    </row>
    <row r="133" spans="1:23" s="182" customFormat="1" ht="13.15" customHeight="1" x14ac:dyDescent="0.2">
      <c r="A133" s="333"/>
      <c r="B133" s="334"/>
      <c r="C133" s="335"/>
      <c r="D133" s="335"/>
      <c r="E133" s="335"/>
      <c r="F133" s="335"/>
      <c r="G133" s="335"/>
      <c r="H133" s="335"/>
      <c r="I133" s="335"/>
      <c r="J133" s="335"/>
      <c r="K133" s="335"/>
      <c r="L133" s="335"/>
      <c r="M133" s="335"/>
      <c r="N133" s="335"/>
      <c r="O133" s="335"/>
      <c r="P133" s="335"/>
      <c r="Q133" s="335"/>
      <c r="R133" s="335"/>
      <c r="S133" s="335"/>
      <c r="T133" s="335"/>
      <c r="U133" s="335"/>
      <c r="V133" s="335"/>
      <c r="W133" s="335"/>
    </row>
    <row r="134" spans="1:23" s="351" customFormat="1" ht="13.15" customHeight="1" x14ac:dyDescent="0.2">
      <c r="A134" s="359" t="s">
        <v>218</v>
      </c>
      <c r="B134" s="359"/>
      <c r="C134" s="359"/>
      <c r="D134" s="359"/>
      <c r="E134" s="359"/>
      <c r="F134" s="359"/>
      <c r="G134" s="359"/>
      <c r="H134" s="359"/>
      <c r="I134" s="359"/>
      <c r="J134" s="359"/>
      <c r="K134" s="359"/>
      <c r="L134" s="359"/>
      <c r="M134" s="359"/>
      <c r="N134" s="359"/>
      <c r="O134" s="359"/>
      <c r="P134" s="359"/>
      <c r="Q134" s="359"/>
      <c r="R134" s="359"/>
      <c r="S134" s="359"/>
      <c r="T134" s="359"/>
      <c r="U134" s="359"/>
      <c r="V134" s="359"/>
      <c r="W134" s="359"/>
    </row>
    <row r="135" spans="1:23" s="351" customFormat="1" ht="13.15" customHeight="1" x14ac:dyDescent="0.2">
      <c r="A135" s="522" t="s">
        <v>216</v>
      </c>
      <c r="B135" s="522"/>
      <c r="C135" s="522"/>
      <c r="D135" s="522"/>
      <c r="E135" s="522"/>
      <c r="F135" s="522"/>
      <c r="G135" s="522"/>
      <c r="H135" s="522"/>
      <c r="I135" s="522"/>
      <c r="J135" s="522"/>
      <c r="K135" s="522"/>
      <c r="L135" s="522"/>
      <c r="M135" s="522"/>
      <c r="N135" s="522"/>
      <c r="O135" s="522"/>
      <c r="P135" s="522"/>
      <c r="Q135" s="522"/>
      <c r="R135" s="522"/>
      <c r="S135" s="522"/>
      <c r="T135" s="522"/>
      <c r="U135" s="522"/>
      <c r="V135" s="522"/>
      <c r="W135" s="522"/>
    </row>
    <row r="136" spans="1:23" s="351" customFormat="1" ht="13.15" customHeight="1" x14ac:dyDescent="0.2">
      <c r="A136" s="353" t="s">
        <v>204</v>
      </c>
      <c r="B136" s="336"/>
      <c r="C136" s="352"/>
      <c r="D136" s="352"/>
      <c r="E136" s="352"/>
      <c r="F136" s="352"/>
      <c r="G136" s="352"/>
      <c r="H136" s="352"/>
      <c r="I136" s="352"/>
      <c r="J136" s="352"/>
      <c r="K136" s="352"/>
      <c r="L136" s="352"/>
      <c r="M136" s="352"/>
      <c r="N136" s="352"/>
      <c r="O136" s="352"/>
      <c r="P136" s="352"/>
      <c r="Q136" s="352"/>
      <c r="R136" s="352"/>
      <c r="S136" s="352"/>
      <c r="T136" s="352"/>
      <c r="U136" s="352"/>
      <c r="V136" s="352"/>
      <c r="W136" s="352"/>
    </row>
    <row r="137" spans="1:23" s="351" customFormat="1" ht="13.15" customHeight="1" x14ac:dyDescent="0.2">
      <c r="A137" s="354" t="s">
        <v>203</v>
      </c>
      <c r="B137" s="336"/>
      <c r="C137" s="352"/>
      <c r="D137" s="352"/>
      <c r="E137" s="352"/>
      <c r="F137" s="352"/>
      <c r="G137" s="352"/>
      <c r="H137" s="352"/>
      <c r="I137" s="352"/>
      <c r="J137" s="352"/>
      <c r="K137" s="352"/>
      <c r="L137" s="352"/>
      <c r="M137" s="352"/>
      <c r="N137" s="352"/>
      <c r="O137" s="352"/>
      <c r="P137" s="352"/>
      <c r="Q137" s="352"/>
      <c r="R137" s="352"/>
      <c r="S137" s="352"/>
      <c r="T137" s="352"/>
      <c r="U137" s="352"/>
      <c r="V137" s="352"/>
      <c r="W137" s="352"/>
    </row>
    <row r="138" spans="1:23" s="351" customFormat="1" ht="13.15" customHeight="1" x14ac:dyDescent="0.2">
      <c r="A138" s="181" t="s">
        <v>110</v>
      </c>
      <c r="B138" s="336"/>
      <c r="C138" s="352"/>
      <c r="D138" s="352"/>
      <c r="E138" s="352"/>
      <c r="F138" s="352"/>
      <c r="G138" s="352"/>
      <c r="H138" s="352"/>
      <c r="I138" s="352"/>
      <c r="J138" s="352"/>
      <c r="K138" s="352"/>
      <c r="L138" s="352"/>
      <c r="M138" s="352"/>
      <c r="N138" s="352"/>
      <c r="O138" s="352"/>
      <c r="P138" s="352"/>
      <c r="Q138" s="352"/>
      <c r="R138" s="352"/>
      <c r="S138" s="352"/>
      <c r="T138" s="352"/>
      <c r="U138" s="352"/>
      <c r="V138" s="352"/>
      <c r="W138" s="352"/>
    </row>
    <row r="139" spans="1:23" s="351" customFormat="1" ht="13.15" customHeight="1" x14ac:dyDescent="0.2">
      <c r="A139" s="181" t="s">
        <v>202</v>
      </c>
      <c r="B139" s="336"/>
      <c r="C139" s="352"/>
      <c r="D139" s="352"/>
      <c r="E139" s="352"/>
      <c r="F139" s="352"/>
      <c r="G139" s="352"/>
      <c r="H139" s="352"/>
      <c r="I139" s="352"/>
      <c r="J139" s="352"/>
      <c r="K139" s="352"/>
      <c r="L139" s="352"/>
      <c r="M139" s="352"/>
      <c r="N139" s="352"/>
      <c r="O139" s="352"/>
      <c r="P139" s="352"/>
      <c r="Q139" s="352"/>
      <c r="R139" s="352"/>
      <c r="S139" s="352"/>
      <c r="T139" s="352"/>
      <c r="U139" s="352"/>
      <c r="V139" s="352"/>
      <c r="W139" s="352"/>
    </row>
    <row r="140" spans="1:23" s="181" customFormat="1" ht="13.15" customHeight="1" x14ac:dyDescent="0.2">
      <c r="A140" s="353" t="s">
        <v>205</v>
      </c>
    </row>
    <row r="141" spans="1:23" ht="13.15" customHeight="1" x14ac:dyDescent="0.2"/>
    <row r="142" spans="1:23" ht="13.15" customHeight="1" x14ac:dyDescent="0.2"/>
  </sheetData>
  <mergeCells count="190">
    <mergeCell ref="D81:D82"/>
    <mergeCell ref="G81:G82"/>
    <mergeCell ref="A135:W135"/>
    <mergeCell ref="O76:Q76"/>
    <mergeCell ref="R76:T76"/>
    <mergeCell ref="L76:N76"/>
    <mergeCell ref="U76:W76"/>
    <mergeCell ref="L77:N77"/>
    <mergeCell ref="O77:Q77"/>
    <mergeCell ref="R77:T77"/>
    <mergeCell ref="U77:W77"/>
    <mergeCell ref="L78:N78"/>
    <mergeCell ref="O78:Q78"/>
    <mergeCell ref="R78:T78"/>
    <mergeCell ref="U78:W78"/>
    <mergeCell ref="R115:T115"/>
    <mergeCell ref="U115:W115"/>
    <mergeCell ref="R116:T116"/>
    <mergeCell ref="U116:W116"/>
    <mergeCell ref="F80:F82"/>
    <mergeCell ref="U106:W106"/>
    <mergeCell ref="R113:T113"/>
    <mergeCell ref="U113:W113"/>
    <mergeCell ref="R114:T114"/>
    <mergeCell ref="J81:J82"/>
    <mergeCell ref="U55:W55"/>
    <mergeCell ref="R55:T55"/>
    <mergeCell ref="R98:T98"/>
    <mergeCell ref="U98:W98"/>
    <mergeCell ref="R89:T89"/>
    <mergeCell ref="R97:T97"/>
    <mergeCell ref="U97:W97"/>
    <mergeCell ref="O57:Q57"/>
    <mergeCell ref="R57:T57"/>
    <mergeCell ref="U57:W57"/>
    <mergeCell ref="G80:K80"/>
    <mergeCell ref="L80:Q80"/>
    <mergeCell ref="U89:W89"/>
    <mergeCell ref="O81:Q81"/>
    <mergeCell ref="R81:T81"/>
    <mergeCell ref="O55:Q55"/>
    <mergeCell ref="G56:K56"/>
    <mergeCell ref="I57:I58"/>
    <mergeCell ref="K57:K58"/>
    <mergeCell ref="R74:T74"/>
    <mergeCell ref="U74:W74"/>
    <mergeCell ref="R79:T79"/>
    <mergeCell ref="U79:W79"/>
    <mergeCell ref="B28:B31"/>
    <mergeCell ref="A56:A58"/>
    <mergeCell ref="C57:C58"/>
    <mergeCell ref="H81:H82"/>
    <mergeCell ref="D57:D58"/>
    <mergeCell ref="G57:G58"/>
    <mergeCell ref="H57:H58"/>
    <mergeCell ref="B56:B58"/>
    <mergeCell ref="C56:D56"/>
    <mergeCell ref="E56:E58"/>
    <mergeCell ref="A35:A37"/>
    <mergeCell ref="B35:B37"/>
    <mergeCell ref="C35:D35"/>
    <mergeCell ref="E35:E37"/>
    <mergeCell ref="F35:F37"/>
    <mergeCell ref="G35:K35"/>
    <mergeCell ref="A80:A82"/>
    <mergeCell ref="B80:B82"/>
    <mergeCell ref="C80:D80"/>
    <mergeCell ref="E80:E82"/>
    <mergeCell ref="C81:C82"/>
    <mergeCell ref="I81:I82"/>
    <mergeCell ref="K81:K82"/>
    <mergeCell ref="F56:F58"/>
    <mergeCell ref="U33:W33"/>
    <mergeCell ref="L34:N34"/>
    <mergeCell ref="O34:Q34"/>
    <mergeCell ref="R34:T34"/>
    <mergeCell ref="U34:W34"/>
    <mergeCell ref="L33:N33"/>
    <mergeCell ref="O33:Q33"/>
    <mergeCell ref="R33:T33"/>
    <mergeCell ref="O54:Q54"/>
    <mergeCell ref="R54:T54"/>
    <mergeCell ref="U54:W54"/>
    <mergeCell ref="O53:Q53"/>
    <mergeCell ref="L35:Q35"/>
    <mergeCell ref="R35:W35"/>
    <mergeCell ref="R36:T36"/>
    <mergeCell ref="U36:W36"/>
    <mergeCell ref="R56:W56"/>
    <mergeCell ref="J57:J58"/>
    <mergeCell ref="A1:W1"/>
    <mergeCell ref="A2:W2"/>
    <mergeCell ref="A3:W3"/>
    <mergeCell ref="F7:F9"/>
    <mergeCell ref="G7:K7"/>
    <mergeCell ref="K8:K9"/>
    <mergeCell ref="G8:G9"/>
    <mergeCell ref="H8:H9"/>
    <mergeCell ref="I8:I9"/>
    <mergeCell ref="L7:Q7"/>
    <mergeCell ref="R7:W7"/>
    <mergeCell ref="L8:N8"/>
    <mergeCell ref="O8:Q8"/>
    <mergeCell ref="R8:T8"/>
    <mergeCell ref="U8:W8"/>
    <mergeCell ref="A7:A9"/>
    <mergeCell ref="B7:B9"/>
    <mergeCell ref="C7:D7"/>
    <mergeCell ref="E7:E9"/>
    <mergeCell ref="C8:C9"/>
    <mergeCell ref="D8:D9"/>
    <mergeCell ref="J8:J9"/>
    <mergeCell ref="U114:W114"/>
    <mergeCell ref="R90:T90"/>
    <mergeCell ref="U90:W90"/>
    <mergeCell ref="L53:N53"/>
    <mergeCell ref="L55:N55"/>
    <mergeCell ref="R80:W80"/>
    <mergeCell ref="U81:W81"/>
    <mergeCell ref="R53:T53"/>
    <mergeCell ref="L54:N54"/>
    <mergeCell ref="O74:Q74"/>
    <mergeCell ref="O79:Q79"/>
    <mergeCell ref="U53:W53"/>
    <mergeCell ref="R106:T106"/>
    <mergeCell ref="L56:Q56"/>
    <mergeCell ref="L57:N57"/>
    <mergeCell ref="L81:N81"/>
    <mergeCell ref="R105:T105"/>
    <mergeCell ref="U105:W105"/>
    <mergeCell ref="L75:N75"/>
    <mergeCell ref="O75:Q75"/>
    <mergeCell ref="R75:T75"/>
    <mergeCell ref="U75:W75"/>
    <mergeCell ref="L74:N74"/>
    <mergeCell ref="L79:N79"/>
    <mergeCell ref="C36:C37"/>
    <mergeCell ref="D36:D37"/>
    <mergeCell ref="G36:G37"/>
    <mergeCell ref="H36:H37"/>
    <mergeCell ref="I36:I37"/>
    <mergeCell ref="J36:J37"/>
    <mergeCell ref="K36:K37"/>
    <mergeCell ref="L36:N36"/>
    <mergeCell ref="O36:Q36"/>
    <mergeCell ref="A117:A119"/>
    <mergeCell ref="B117:B119"/>
    <mergeCell ref="C117:D117"/>
    <mergeCell ref="E117:E119"/>
    <mergeCell ref="F117:F119"/>
    <mergeCell ref="G117:K117"/>
    <mergeCell ref="L117:Q117"/>
    <mergeCell ref="R117:W117"/>
    <mergeCell ref="C118:C119"/>
    <mergeCell ref="D118:D119"/>
    <mergeCell ref="G118:G119"/>
    <mergeCell ref="H118:H119"/>
    <mergeCell ref="I118:I119"/>
    <mergeCell ref="J118:J119"/>
    <mergeCell ref="K118:K119"/>
    <mergeCell ref="L118:N118"/>
    <mergeCell ref="O118:Q118"/>
    <mergeCell ref="R118:T118"/>
    <mergeCell ref="U118:W118"/>
    <mergeCell ref="R125:T125"/>
    <mergeCell ref="U125:W125"/>
    <mergeCell ref="R126:T126"/>
    <mergeCell ref="U126:W126"/>
    <mergeCell ref="A127:W127"/>
    <mergeCell ref="L128:N128"/>
    <mergeCell ref="O128:Q128"/>
    <mergeCell ref="R128:T128"/>
    <mergeCell ref="U128:W128"/>
    <mergeCell ref="L132:N132"/>
    <mergeCell ref="O132:Q132"/>
    <mergeCell ref="R132:T132"/>
    <mergeCell ref="U132:W132"/>
    <mergeCell ref="A134:W134"/>
    <mergeCell ref="L129:N129"/>
    <mergeCell ref="O129:Q129"/>
    <mergeCell ref="R129:T129"/>
    <mergeCell ref="U129:W129"/>
    <mergeCell ref="L130:N130"/>
    <mergeCell ref="O130:Q130"/>
    <mergeCell ref="R130:T130"/>
    <mergeCell ref="U130:W130"/>
    <mergeCell ref="L131:N131"/>
    <mergeCell ref="O131:Q131"/>
    <mergeCell ref="R131:T131"/>
    <mergeCell ref="U131:W131"/>
  </mergeCells>
  <phoneticPr fontId="1" type="noConversion"/>
  <pageMargins left="0.39370078740157483" right="0.39370078740157483" top="0.47244094488188981" bottom="0.23622047244094491" header="0" footer="0"/>
  <pageSetup paperSize="9" scale="91" fitToHeight="0" orientation="landscape" verticalDpi="300" r:id="rId1"/>
  <rowBreaks count="3" manualBreakCount="3">
    <brk id="34" max="22" man="1"/>
    <brk id="79" max="22" man="1"/>
    <brk id="126" max="22" man="1"/>
  </rowBreaks>
  <colBreaks count="2" manualBreakCount="2">
    <brk id="23" max="116" man="1"/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Pedagogika II stopnia ST</vt:lpstr>
      <vt:lpstr>'Pedagogika II stopnia ST'!Obszar_wydruku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A404</cp:lastModifiedBy>
  <cp:lastPrinted>2023-04-06T23:20:12Z</cp:lastPrinted>
  <dcterms:created xsi:type="dcterms:W3CDTF">1997-02-26T13:46:56Z</dcterms:created>
  <dcterms:modified xsi:type="dcterms:W3CDTF">2023-06-12T10:24:42Z</dcterms:modified>
</cp:coreProperties>
</file>